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 3" sheetId="18" r:id="rId1"/>
  </sheets>
  <definedNames>
    <definedName name="_xlnm._FilterDatabase" localSheetId="0" hidden="1">'附表 3'!$A$4:$Z$56</definedName>
  </definedNames>
  <calcPr calcId="144525"/>
</workbook>
</file>

<file path=xl/sharedStrings.xml><?xml version="1.0" encoding="utf-8"?>
<sst xmlns="http://schemas.openxmlformats.org/spreadsheetml/2006/main" count="865" uniqueCount="230">
  <si>
    <t>附件2</t>
  </si>
  <si>
    <t>海口市琼山区2023年公益性项目资产明细表</t>
  </si>
  <si>
    <t>资产台账管理人：                                                                                                                                                                  单位：万元</t>
  </si>
  <si>
    <t>序
号</t>
  </si>
  <si>
    <t>村
（社
区）</t>
  </si>
  <si>
    <t>项
目
名
称</t>
  </si>
  <si>
    <t>项
目
实
际
投
入</t>
  </si>
  <si>
    <t>资
产
名
称</t>
  </si>
  <si>
    <t>规
模</t>
  </si>
  <si>
    <t>单
位</t>
  </si>
  <si>
    <t>构
建
年
度</t>
  </si>
  <si>
    <t>资
产
原
值</t>
  </si>
  <si>
    <t>资
产
现
值</t>
  </si>
  <si>
    <t>坐
落
地</t>
  </si>
  <si>
    <t>建
设
单
位</t>
  </si>
  <si>
    <t>资
产
状
态</t>
  </si>
  <si>
    <t>资
产
状
态
备
注</t>
  </si>
  <si>
    <t>资
产
属
性</t>
  </si>
  <si>
    <t>资
产
类
别</t>
  </si>
  <si>
    <t>资
产
形
态</t>
  </si>
  <si>
    <t>具
体
形
态</t>
  </si>
  <si>
    <t>所
有
权
归
属
类
别</t>
  </si>
  <si>
    <t>所
有
权
归
属
名
称</t>
  </si>
  <si>
    <t>所
占
份
额
原
值</t>
  </si>
  <si>
    <t>移
交
时
间</t>
  </si>
  <si>
    <t>管
护
运
营
单
位</t>
  </si>
  <si>
    <t>责
任
人</t>
  </si>
  <si>
    <t>监
管
单
位</t>
  </si>
  <si>
    <t>监
管
单
位
备
注</t>
  </si>
  <si>
    <t>海口市琼山区云龙镇云岭村民委员会</t>
  </si>
  <si>
    <t>云岭村委会农村人居环境整治</t>
  </si>
  <si>
    <t>人居环境整治工程（云岭村）</t>
  </si>
  <si>
    <t>处/个</t>
  </si>
  <si>
    <t>云龙镇云岭村</t>
  </si>
  <si>
    <t>海口市琼山区云龙镇人民政府</t>
  </si>
  <si>
    <t>在用</t>
  </si>
  <si>
    <t>集体资产</t>
  </si>
  <si>
    <t>公益性资产</t>
  </si>
  <si>
    <t>固定资产</t>
  </si>
  <si>
    <t>其他</t>
  </si>
  <si>
    <t>到村</t>
  </si>
  <si>
    <t>秦齐</t>
  </si>
  <si>
    <t>海口市琼山区农业农村局</t>
  </si>
  <si>
    <t>海口市琼山区云龙镇云阁村民委员会</t>
  </si>
  <si>
    <t>云阁村农村人居环境整治</t>
  </si>
  <si>
    <t>人居环境整治工程（云阁村）</t>
  </si>
  <si>
    <t>云龙镇云阁村</t>
  </si>
  <si>
    <t>海口市琼山区云龙镇云裕村民委员会</t>
  </si>
  <si>
    <t>云裕村委会农村人居环境整治</t>
  </si>
  <si>
    <t>人居环境整治工程（云裕村）</t>
  </si>
  <si>
    <t>云龙镇云裕村</t>
  </si>
  <si>
    <t>海口市琼山区云龙镇云蛟村民委员会</t>
  </si>
  <si>
    <t>云蛟村农村人居环境整治</t>
  </si>
  <si>
    <t>人居环境整治工程（云蛟村）</t>
  </si>
  <si>
    <t>云龙镇云蛟村</t>
  </si>
  <si>
    <t>海口市琼山区云龙镇儒林村民委员会</t>
  </si>
  <si>
    <t>儒林村委会人居环境整治</t>
  </si>
  <si>
    <t>人居环境整治工程（儒林村）</t>
  </si>
  <si>
    <t>云龙镇儒林村</t>
  </si>
  <si>
    <t>海口市琼山区云龙镇长泰村民委员会</t>
  </si>
  <si>
    <t>长泰村委会潭连六队修建水沟项目</t>
  </si>
  <si>
    <t>灌溉水沟工程</t>
  </si>
  <si>
    <t>云龙镇长泰村</t>
  </si>
  <si>
    <t>农业基础设施</t>
  </si>
  <si>
    <t>长泰村委会潭连二村修建硬化道路项目</t>
  </si>
  <si>
    <t>农村基础设施建设工程</t>
  </si>
  <si>
    <t>海口市琼山区云龙镇云龙村民委员会</t>
  </si>
  <si>
    <t>云龙村委会儒来村人居环境整治项目</t>
  </si>
  <si>
    <t>人居环境整治工程（云龙村）</t>
  </si>
  <si>
    <t>云龙镇云龙村</t>
  </si>
  <si>
    <t>2022年云龙村委儒来村村通项目质保金项目</t>
  </si>
  <si>
    <t>村道</t>
  </si>
  <si>
    <t>公里</t>
  </si>
  <si>
    <t>道路基础设施</t>
  </si>
  <si>
    <t>海口市琼山区大坡镇新瑞村民委员会</t>
  </si>
  <si>
    <t>新瑞村委会修建硬化道路项目</t>
  </si>
  <si>
    <t>新瑞村委会硬化道路</t>
  </si>
  <si>
    <t>大坡镇新瑞村</t>
  </si>
  <si>
    <t>海口市琼山区大坡镇人民政府</t>
  </si>
  <si>
    <t>符腾</t>
  </si>
  <si>
    <t>海口市琼山区大坡镇大坡村民委员会</t>
  </si>
  <si>
    <t>大坡村委会道路硬化道路项目</t>
  </si>
  <si>
    <t>大坡村委会硬化道路</t>
  </si>
  <si>
    <t>大坡镇大坡村</t>
  </si>
  <si>
    <t>大坡村委会象塘中村修建太阳能路灯基础设施项目</t>
  </si>
  <si>
    <t>太阳能路灯</t>
  </si>
  <si>
    <t>除光伏电站以外的电力设施</t>
  </si>
  <si>
    <t>海口市琼山区大坡镇中税村民委员会</t>
  </si>
  <si>
    <t>海口市琼山区大坡镇2022年市级财政衔接推进乡村振兴补助资金项目质保金</t>
  </si>
  <si>
    <t>大坡镇中税村</t>
  </si>
  <si>
    <t>海口市琼山区龙塘镇新民村民委员会</t>
  </si>
  <si>
    <t>新民村农村人居环境整治</t>
  </si>
  <si>
    <t>人居环境整治工程（新民村）</t>
  </si>
  <si>
    <t>龙塘镇新民村</t>
  </si>
  <si>
    <t>海口市琼山区龙塘镇人民政府</t>
  </si>
  <si>
    <t>林丽萍</t>
  </si>
  <si>
    <t>海口市琼山区龙塘镇三联村民委员会</t>
  </si>
  <si>
    <t>三联村人居环境整治</t>
  </si>
  <si>
    <t>人居环境整治工程（三联村）</t>
  </si>
  <si>
    <t>龙塘镇三联村</t>
  </si>
  <si>
    <t>海口市琼山区龙塘镇三桥村民委员会</t>
  </si>
  <si>
    <t>三桥村委会农村人居环境整治</t>
  </si>
  <si>
    <t>人居环境整治工程（三桥村）</t>
  </si>
  <si>
    <t>龙塘镇三桥村</t>
  </si>
  <si>
    <t>新民村委会村道硬化项目</t>
  </si>
  <si>
    <t>新民村委会村道硬化</t>
  </si>
  <si>
    <t>海口市琼山区甲子镇昌西村民委员会</t>
  </si>
  <si>
    <t>昌西村委会农村人居环境整治项目</t>
  </si>
  <si>
    <t>人居环境整治工程（昌西村）</t>
  </si>
  <si>
    <t>甲子镇昌西村</t>
  </si>
  <si>
    <t>海口市琼山区甲子镇人民政府</t>
  </si>
  <si>
    <t>何启基</t>
  </si>
  <si>
    <t>海口市琼山区甲子镇琼星村民委员会</t>
  </si>
  <si>
    <t>琼星村委会农村人居环境整治项目</t>
  </si>
  <si>
    <t>人居环境整治工程（琼星村）</t>
  </si>
  <si>
    <t>甲子镇琼星村</t>
  </si>
  <si>
    <t>海口市琼山区甲子镇仙民村民委员会</t>
  </si>
  <si>
    <t>仙民村委会上朗村村小组农村人居环境整治项目</t>
  </si>
  <si>
    <t>人居环境整治工程（仙民村）</t>
  </si>
  <si>
    <t>甲子镇仙民村</t>
  </si>
  <si>
    <t>海口市琼山区甲子镇民昌村民委员会</t>
  </si>
  <si>
    <t>民昌村委会农村人居环境整治项目</t>
  </si>
  <si>
    <t>人居环境整治工程（民昌村）</t>
  </si>
  <si>
    <t>甲子镇民昌村</t>
  </si>
  <si>
    <t>海口市琼山区甲子镇益新村民委员会</t>
  </si>
  <si>
    <t>益新村委会黄竹仔上村人居环境整治项目</t>
  </si>
  <si>
    <t>人居环境整治工程（益新村）</t>
  </si>
  <si>
    <t>甲子镇益新村</t>
  </si>
  <si>
    <t>海口市琼山区甲子镇琼新村民委员会</t>
  </si>
  <si>
    <t>甲子镇琼新村委会白沙村到长美路道路建设项目</t>
  </si>
  <si>
    <t>琼新村委会白沙村到长美路道路</t>
  </si>
  <si>
    <t>甲子镇琼新村</t>
  </si>
  <si>
    <t>海口市琼山区旧州镇道美村民委员会</t>
  </si>
  <si>
    <t>道美村委会人居环境整治项目</t>
  </si>
  <si>
    <t>人居环境整治工程（道美村）</t>
  </si>
  <si>
    <t>旧州镇道美村</t>
  </si>
  <si>
    <t>海口市琼山区旧州镇人民政府</t>
  </si>
  <si>
    <t>黄顺凯</t>
  </si>
  <si>
    <t>海口市琼山区旧州镇雅秀村民委员会</t>
  </si>
  <si>
    <t>雅秀村委饮水工程建设项目</t>
  </si>
  <si>
    <t>水塔</t>
  </si>
  <si>
    <t>旧州镇雅秀村</t>
  </si>
  <si>
    <t>饮水工程设施</t>
  </si>
  <si>
    <t>海口市琼山区旧州镇光明村民委员会</t>
  </si>
  <si>
    <t>光明村委会福多村人居环境整治项目</t>
  </si>
  <si>
    <t>人居环境整治工程（光明村）</t>
  </si>
  <si>
    <t>旧州镇光明村</t>
  </si>
  <si>
    <t>海口市琼山区旧州镇红卫村民委员会</t>
  </si>
  <si>
    <t>红卫村委会修建饮用水井、水塔项目</t>
  </si>
  <si>
    <t>饮水设施</t>
  </si>
  <si>
    <t>旧州镇红卫村</t>
  </si>
  <si>
    <t>海口市琼山区旧州镇岭南村民委员会</t>
  </si>
  <si>
    <t>岭南村委会人居环境整治项目</t>
  </si>
  <si>
    <t>人居环境整治工程（岭南村）</t>
  </si>
  <si>
    <t>旧州镇岭南村</t>
  </si>
  <si>
    <t>道美村委会基础设施太阳能路灯安装</t>
  </si>
  <si>
    <t>其它</t>
  </si>
  <si>
    <t>受台风“摩羯”影响，资产已受损。</t>
  </si>
  <si>
    <t>海口市琼山区旧州镇旧州村民委员会</t>
  </si>
  <si>
    <t>旧州村委会勋德村安装太阳能路灯项目</t>
  </si>
  <si>
    <t>旧州镇旧州村</t>
  </si>
  <si>
    <t>旧州村委会人居环境整治项目</t>
  </si>
  <si>
    <t>人居环境整治工程（旧州村）</t>
  </si>
  <si>
    <t>红卫村委会人居环境整治项目</t>
  </si>
  <si>
    <t>人居环境整治工程（红卫村）</t>
  </si>
  <si>
    <t>海口市琼山区旧州镇联星村民委员会</t>
  </si>
  <si>
    <t>联星村委会人居环境整治项目</t>
  </si>
  <si>
    <t>人居环境整治工程（联星村）</t>
  </si>
  <si>
    <t>旧州镇联星村</t>
  </si>
  <si>
    <t>海口市琼山区旧州镇2021年贫困村基础设施建设项目质保金</t>
  </si>
  <si>
    <t>雅秀村委会硬化道路</t>
  </si>
  <si>
    <t>旧州村委会硬化道路</t>
  </si>
  <si>
    <t>海口市琼山区旧州镇红卫村委会云高村道路硬化项目</t>
  </si>
  <si>
    <t>红卫村委会云高村道路硬化</t>
  </si>
  <si>
    <t>海口市琼山区三门坡镇清泉村民委员会</t>
  </si>
  <si>
    <t>清泉村委会人居环境整治项目</t>
  </si>
  <si>
    <t>人居环境整治工程（清泉村）</t>
  </si>
  <si>
    <t>三门坡镇清泉村</t>
  </si>
  <si>
    <t>海口市琼山区三门坡镇人民政府</t>
  </si>
  <si>
    <t>符金</t>
  </si>
  <si>
    <t>海口市琼山区三门坡镇谭文村民委员会</t>
  </si>
  <si>
    <t>谭文村委会人居环境整治项目</t>
  </si>
  <si>
    <t>人居环境整治工程（谭文村）</t>
  </si>
  <si>
    <t>三门坡镇谭文村</t>
  </si>
  <si>
    <t>海口市琼山区三门坡镇文岭村民委员会</t>
  </si>
  <si>
    <t>文岭村委会人居环境整治项目</t>
  </si>
  <si>
    <t>人居环境整治工程（文岭村）</t>
  </si>
  <si>
    <t>三门坡镇文岭村</t>
  </si>
  <si>
    <t>海口市琼山区三门坡镇美城村民委员会</t>
  </si>
  <si>
    <t>美城村委会白水塘一村组道路硬化工程项目</t>
  </si>
  <si>
    <t>美城村委会白水塘一村组道路</t>
  </si>
  <si>
    <t>三门坡镇美城村</t>
  </si>
  <si>
    <t>海口市琼山区三门坡镇乐来村民委员会</t>
  </si>
  <si>
    <t>乐来村委会心田村巷道硬化工程项目</t>
  </si>
  <si>
    <t>乐来村委会心田村巷道</t>
  </si>
  <si>
    <t>三门坡镇乐来村</t>
  </si>
  <si>
    <t>海口市琼山区三门坡镇龙马村民委员会</t>
  </si>
  <si>
    <t>龙马村委会龙连村道路硬化工程项目</t>
  </si>
  <si>
    <t>龙马村委会龙连村道路</t>
  </si>
  <si>
    <t>三门坡镇龙马村</t>
  </si>
  <si>
    <t>清泉村委会西尔一村组路灯建设工程项目</t>
  </si>
  <si>
    <t>海口市琼山区红旗镇合群村民委员会</t>
  </si>
  <si>
    <t>合群村委会人居环境整治项目</t>
  </si>
  <si>
    <t>人居环境整治工程（合群村）</t>
  </si>
  <si>
    <t>红旗镇合群村</t>
  </si>
  <si>
    <t>海口市琼山区红旗镇人民政府</t>
  </si>
  <si>
    <t>冯乃章</t>
  </si>
  <si>
    <t>海口市琼山区红旗镇大山村民委员会</t>
  </si>
  <si>
    <t>大山村委会人居环境整治项目</t>
  </si>
  <si>
    <t>人居环境整治工程（大山村）</t>
  </si>
  <si>
    <t>红旗镇大山村</t>
  </si>
  <si>
    <t>海口市琼山区红旗镇龙榜村民委员会</t>
  </si>
  <si>
    <t>龙榜村委会人居环境整治项目</t>
  </si>
  <si>
    <t>人居环境整治工程（龙榜村）</t>
  </si>
  <si>
    <t>红旗镇龙榜村</t>
  </si>
  <si>
    <t>海口市琼山区红旗镇墨桥村民委员会</t>
  </si>
  <si>
    <t>墨桥村委会人居环境整治项目</t>
  </si>
  <si>
    <t>人居环境整治工程（墨桥村）</t>
  </si>
  <si>
    <t>红旗镇墨桥村</t>
  </si>
  <si>
    <t>海口市琼山区红旗镇道崇村民委员会</t>
  </si>
  <si>
    <t>道崇村委会人居环境整治项目</t>
  </si>
  <si>
    <t>人居环境整治工程（道崇村）</t>
  </si>
  <si>
    <t>红旗镇道崇村</t>
  </si>
  <si>
    <t>海口市琼山区红旗镇苏寻三村民委员会</t>
  </si>
  <si>
    <t>苏寻三村委会人居环境整治项目</t>
  </si>
  <si>
    <t>人居环境整治工程（苏寻三村）</t>
  </si>
  <si>
    <t>红旗镇苏寻三村</t>
  </si>
  <si>
    <t>海口市琼山区红旗镇龙源村民委员会</t>
  </si>
  <si>
    <t>龙源村委会东龙村路灯项目</t>
  </si>
  <si>
    <t>红旗镇龙源村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</si>
</sst>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_ * #,##0.0000_ ;_ * \-#,##0.0000_ ;_ * &quot;-&quot;??.00_ ;_ @_ "/>
    <numFmt numFmtId="178" formatCode="_ * #,##0.0000_ ;_ * \-#,##0.0000_ ;_ * &quot;-&quot;????_ ;_ @_ "/>
    <numFmt numFmtId="179" formatCode="#,##0.0000_ "/>
    <numFmt numFmtId="180" formatCode="0.00_ "/>
  </numFmts>
  <fonts count="35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6"/>
      <name val="仿宋_GB2312"/>
      <charset val="134"/>
    </font>
    <font>
      <sz val="10"/>
      <name val="仿宋_GB2312"/>
      <charset val="134"/>
    </font>
    <font>
      <b/>
      <sz val="10"/>
      <color rgb="FF000000"/>
      <name val="仿宋_GB2312"/>
      <charset val="134"/>
    </font>
    <font>
      <b/>
      <sz val="10"/>
      <name val="仿宋_GB2312"/>
      <charset val="134"/>
    </font>
    <font>
      <sz val="9"/>
      <color indexed="8"/>
      <name val="Times New Roman"/>
      <charset val="134"/>
    </font>
    <font>
      <sz val="9"/>
      <color rgb="FF000000"/>
      <name val="仿宋_GB2312"/>
      <charset val="134"/>
    </font>
    <font>
      <sz val="9"/>
      <color theme="1"/>
      <name val="Times New Roman"/>
      <charset val="134"/>
    </font>
    <font>
      <sz val="9"/>
      <name val="仿宋_GB2312"/>
      <charset val="134"/>
    </font>
    <font>
      <sz val="9"/>
      <name val="Times New Roman"/>
      <charset val="134"/>
    </font>
    <font>
      <sz val="9"/>
      <color indexed="8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57"/>
  <sheetViews>
    <sheetView tabSelected="1" zoomScale="85" zoomScaleNormal="85" workbookViewId="0">
      <selection activeCell="A2" sqref="A2:Z2"/>
    </sheetView>
  </sheetViews>
  <sheetFormatPr defaultColWidth="9" defaultRowHeight="13.5"/>
  <cols>
    <col min="1" max="1" width="5.36666666666667" style="2" customWidth="1"/>
    <col min="2" max="2" width="8.25" style="2" customWidth="1"/>
    <col min="3" max="3" width="10.8583333333333" style="2" customWidth="1"/>
    <col min="4" max="4" width="10.3666666666667" style="2" customWidth="1"/>
    <col min="5" max="5" width="10.475" style="2" customWidth="1"/>
    <col min="6" max="6" width="10.425" style="2" customWidth="1"/>
    <col min="7" max="7" width="7.13333333333333" style="2" customWidth="1"/>
    <col min="8" max="8" width="7" style="2" customWidth="1"/>
    <col min="9" max="9" width="9.525" style="2" customWidth="1"/>
    <col min="10" max="10" width="10.75" style="2" customWidth="1"/>
    <col min="11" max="11" width="6.25" style="2" customWidth="1"/>
    <col min="12" max="12" width="8.25" style="2" customWidth="1"/>
    <col min="13" max="13" width="6.51666666666667" style="2" customWidth="1"/>
    <col min="14" max="14" width="7.225" style="2" customWidth="1"/>
    <col min="15" max="15" width="5.13333333333333" style="2" customWidth="1"/>
    <col min="16" max="17" width="4.75" style="2" customWidth="1"/>
    <col min="18" max="18" width="8.65833333333333" style="3" customWidth="1"/>
    <col min="19" max="19" width="5.25" style="2" customWidth="1"/>
    <col min="20" max="20" width="11.0166666666667" style="2" customWidth="1"/>
    <col min="21" max="21" width="10.9833333333333" style="2" customWidth="1"/>
    <col min="22" max="22" width="5.86666666666667" style="2" customWidth="1"/>
    <col min="23" max="16384" width="9" style="2"/>
  </cols>
  <sheetData>
    <row r="1" ht="18.75" customHeight="1" spans="1:22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9"/>
      <c r="S1" s="5"/>
      <c r="T1" s="5"/>
      <c r="U1" s="5"/>
      <c r="V1" s="5"/>
    </row>
    <row r="2" ht="24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4" customHeight="1" spans="1:2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0"/>
      <c r="S3" s="7"/>
      <c r="T3" s="7"/>
      <c r="U3" s="7"/>
      <c r="V3" s="7"/>
      <c r="W3" s="7"/>
      <c r="X3" s="7"/>
      <c r="Y3" s="7"/>
      <c r="Z3" s="7"/>
    </row>
    <row r="4" ht="84" spans="1:2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9" t="s">
        <v>23</v>
      </c>
      <c r="V4" s="9" t="s">
        <v>24</v>
      </c>
      <c r="W4" s="41" t="s">
        <v>25</v>
      </c>
      <c r="X4" s="41" t="s">
        <v>26</v>
      </c>
      <c r="Y4" s="41" t="s">
        <v>27</v>
      </c>
      <c r="Z4" s="41" t="s">
        <v>28</v>
      </c>
    </row>
    <row r="5" s="1" customFormat="1" ht="45" spans="1:26">
      <c r="A5" s="10">
        <v>1</v>
      </c>
      <c r="B5" s="11" t="s">
        <v>29</v>
      </c>
      <c r="C5" s="11" t="s">
        <v>30</v>
      </c>
      <c r="D5" s="12">
        <v>75.7415</v>
      </c>
      <c r="E5" s="13" t="s">
        <v>31</v>
      </c>
      <c r="F5" s="14">
        <v>39</v>
      </c>
      <c r="G5" s="15" t="s">
        <v>32</v>
      </c>
      <c r="H5" s="10">
        <v>2023</v>
      </c>
      <c r="I5" s="12">
        <v>75.7415</v>
      </c>
      <c r="J5" s="12">
        <v>75.7415</v>
      </c>
      <c r="K5" s="28" t="s">
        <v>33</v>
      </c>
      <c r="L5" s="28" t="s">
        <v>34</v>
      </c>
      <c r="M5" s="28" t="s">
        <v>35</v>
      </c>
      <c r="N5" s="28"/>
      <c r="O5" s="28" t="s">
        <v>36</v>
      </c>
      <c r="P5" s="28" t="s">
        <v>37</v>
      </c>
      <c r="Q5" s="28" t="s">
        <v>38</v>
      </c>
      <c r="R5" s="16" t="s">
        <v>39</v>
      </c>
      <c r="S5" s="28" t="s">
        <v>40</v>
      </c>
      <c r="T5" s="28" t="s">
        <v>29</v>
      </c>
      <c r="U5" s="12">
        <f t="shared" ref="U5:U12" si="0">I5</f>
        <v>75.7415</v>
      </c>
      <c r="V5" s="42"/>
      <c r="W5" s="16" t="s">
        <v>34</v>
      </c>
      <c r="X5" s="15" t="s">
        <v>41</v>
      </c>
      <c r="Y5" s="16" t="s">
        <v>42</v>
      </c>
      <c r="Z5" s="15"/>
    </row>
    <row r="6" s="1" customFormat="1" ht="45" spans="1:26">
      <c r="A6" s="10">
        <v>2</v>
      </c>
      <c r="B6" s="11" t="s">
        <v>43</v>
      </c>
      <c r="C6" s="11" t="s">
        <v>44</v>
      </c>
      <c r="D6" s="12">
        <v>83.0361</v>
      </c>
      <c r="E6" s="13" t="s">
        <v>45</v>
      </c>
      <c r="F6" s="14">
        <v>35</v>
      </c>
      <c r="G6" s="15" t="s">
        <v>32</v>
      </c>
      <c r="H6" s="10">
        <v>2023</v>
      </c>
      <c r="I6" s="12">
        <v>83.0361</v>
      </c>
      <c r="J6" s="12">
        <v>83.0361</v>
      </c>
      <c r="K6" s="28" t="s">
        <v>46</v>
      </c>
      <c r="L6" s="28" t="s">
        <v>34</v>
      </c>
      <c r="M6" s="28" t="s">
        <v>35</v>
      </c>
      <c r="N6" s="28"/>
      <c r="O6" s="28" t="s">
        <v>36</v>
      </c>
      <c r="P6" s="28" t="s">
        <v>37</v>
      </c>
      <c r="Q6" s="28" t="s">
        <v>38</v>
      </c>
      <c r="R6" s="16" t="s">
        <v>39</v>
      </c>
      <c r="S6" s="28" t="s">
        <v>40</v>
      </c>
      <c r="T6" s="28" t="s">
        <v>43</v>
      </c>
      <c r="U6" s="12">
        <f t="shared" si="0"/>
        <v>83.0361</v>
      </c>
      <c r="V6" s="42"/>
      <c r="W6" s="16" t="s">
        <v>34</v>
      </c>
      <c r="X6" s="15" t="s">
        <v>41</v>
      </c>
      <c r="Y6" s="16" t="s">
        <v>42</v>
      </c>
      <c r="Z6" s="15"/>
    </row>
    <row r="7" s="1" customFormat="1" ht="45" spans="1:26">
      <c r="A7" s="10">
        <v>3</v>
      </c>
      <c r="B7" s="11" t="s">
        <v>47</v>
      </c>
      <c r="C7" s="11" t="s">
        <v>48</v>
      </c>
      <c r="D7" s="12">
        <v>12.3685</v>
      </c>
      <c r="E7" s="13" t="s">
        <v>49</v>
      </c>
      <c r="F7" s="14">
        <v>9</v>
      </c>
      <c r="G7" s="15" t="s">
        <v>32</v>
      </c>
      <c r="H7" s="10">
        <v>2023</v>
      </c>
      <c r="I7" s="12">
        <v>12.3685</v>
      </c>
      <c r="J7" s="12">
        <v>12.3685</v>
      </c>
      <c r="K7" s="28" t="s">
        <v>50</v>
      </c>
      <c r="L7" s="28" t="s">
        <v>34</v>
      </c>
      <c r="M7" s="28" t="s">
        <v>35</v>
      </c>
      <c r="N7" s="28"/>
      <c r="O7" s="28" t="s">
        <v>36</v>
      </c>
      <c r="P7" s="28" t="s">
        <v>37</v>
      </c>
      <c r="Q7" s="28" t="s">
        <v>38</v>
      </c>
      <c r="R7" s="16" t="s">
        <v>39</v>
      </c>
      <c r="S7" s="28" t="s">
        <v>40</v>
      </c>
      <c r="T7" s="28" t="s">
        <v>47</v>
      </c>
      <c r="U7" s="12">
        <f t="shared" si="0"/>
        <v>12.3685</v>
      </c>
      <c r="V7" s="42"/>
      <c r="W7" s="16" t="s">
        <v>34</v>
      </c>
      <c r="X7" s="15" t="s">
        <v>41</v>
      </c>
      <c r="Y7" s="16" t="s">
        <v>42</v>
      </c>
      <c r="Z7" s="15"/>
    </row>
    <row r="8" s="1" customFormat="1" ht="45" spans="1:26">
      <c r="A8" s="10">
        <v>4</v>
      </c>
      <c r="B8" s="11" t="s">
        <v>51</v>
      </c>
      <c r="C8" s="11" t="s">
        <v>52</v>
      </c>
      <c r="D8" s="12">
        <v>8.8319</v>
      </c>
      <c r="E8" s="13" t="s">
        <v>53</v>
      </c>
      <c r="F8" s="14">
        <v>3</v>
      </c>
      <c r="G8" s="15" t="s">
        <v>32</v>
      </c>
      <c r="H8" s="10">
        <v>2023</v>
      </c>
      <c r="I8" s="12">
        <v>8.8319</v>
      </c>
      <c r="J8" s="12">
        <v>8.8319</v>
      </c>
      <c r="K8" s="28" t="s">
        <v>54</v>
      </c>
      <c r="L8" s="28" t="s">
        <v>34</v>
      </c>
      <c r="M8" s="28" t="s">
        <v>35</v>
      </c>
      <c r="N8" s="28"/>
      <c r="O8" s="28" t="s">
        <v>36</v>
      </c>
      <c r="P8" s="28" t="s">
        <v>37</v>
      </c>
      <c r="Q8" s="28" t="s">
        <v>38</v>
      </c>
      <c r="R8" s="16" t="s">
        <v>39</v>
      </c>
      <c r="S8" s="28" t="s">
        <v>40</v>
      </c>
      <c r="T8" s="28" t="s">
        <v>51</v>
      </c>
      <c r="U8" s="12">
        <f t="shared" si="0"/>
        <v>8.8319</v>
      </c>
      <c r="V8" s="42"/>
      <c r="W8" s="16" t="s">
        <v>34</v>
      </c>
      <c r="X8" s="15" t="s">
        <v>41</v>
      </c>
      <c r="Y8" s="16" t="s">
        <v>42</v>
      </c>
      <c r="Z8" s="15"/>
    </row>
    <row r="9" s="1" customFormat="1" ht="45" spans="1:26">
      <c r="A9" s="10">
        <v>5</v>
      </c>
      <c r="B9" s="11" t="s">
        <v>55</v>
      </c>
      <c r="C9" s="11" t="s">
        <v>56</v>
      </c>
      <c r="D9" s="12">
        <v>8.1634</v>
      </c>
      <c r="E9" s="13" t="s">
        <v>57</v>
      </c>
      <c r="F9" s="14">
        <v>7</v>
      </c>
      <c r="G9" s="15" t="s">
        <v>32</v>
      </c>
      <c r="H9" s="10">
        <v>2023</v>
      </c>
      <c r="I9" s="12">
        <v>8.1634</v>
      </c>
      <c r="J9" s="12">
        <v>8.1634</v>
      </c>
      <c r="K9" s="28" t="s">
        <v>58</v>
      </c>
      <c r="L9" s="28" t="s">
        <v>34</v>
      </c>
      <c r="M9" s="28" t="s">
        <v>35</v>
      </c>
      <c r="N9" s="28"/>
      <c r="O9" s="28" t="s">
        <v>36</v>
      </c>
      <c r="P9" s="28" t="s">
        <v>37</v>
      </c>
      <c r="Q9" s="28" t="s">
        <v>38</v>
      </c>
      <c r="R9" s="16" t="s">
        <v>39</v>
      </c>
      <c r="S9" s="28" t="s">
        <v>40</v>
      </c>
      <c r="T9" s="28" t="s">
        <v>55</v>
      </c>
      <c r="U9" s="12">
        <f t="shared" si="0"/>
        <v>8.1634</v>
      </c>
      <c r="V9" s="42"/>
      <c r="W9" s="16" t="s">
        <v>34</v>
      </c>
      <c r="X9" s="15" t="s">
        <v>41</v>
      </c>
      <c r="Y9" s="16" t="s">
        <v>42</v>
      </c>
      <c r="Z9" s="15"/>
    </row>
    <row r="10" s="1" customFormat="1" ht="45" spans="1:26">
      <c r="A10" s="10">
        <v>6</v>
      </c>
      <c r="B10" s="11" t="s">
        <v>59</v>
      </c>
      <c r="C10" s="11" t="s">
        <v>60</v>
      </c>
      <c r="D10" s="12">
        <v>7.5058</v>
      </c>
      <c r="E10" s="13" t="s">
        <v>61</v>
      </c>
      <c r="F10" s="14">
        <v>1</v>
      </c>
      <c r="G10" s="15" t="s">
        <v>32</v>
      </c>
      <c r="H10" s="10">
        <v>2023</v>
      </c>
      <c r="I10" s="12">
        <v>7.5058</v>
      </c>
      <c r="J10" s="12">
        <v>7.5058</v>
      </c>
      <c r="K10" s="28" t="s">
        <v>62</v>
      </c>
      <c r="L10" s="28" t="s">
        <v>34</v>
      </c>
      <c r="M10" s="28" t="s">
        <v>35</v>
      </c>
      <c r="N10" s="28"/>
      <c r="O10" s="28" t="s">
        <v>36</v>
      </c>
      <c r="P10" s="28" t="s">
        <v>37</v>
      </c>
      <c r="Q10" s="28" t="s">
        <v>38</v>
      </c>
      <c r="R10" s="16" t="s">
        <v>63</v>
      </c>
      <c r="S10" s="28" t="s">
        <v>40</v>
      </c>
      <c r="T10" s="28" t="s">
        <v>59</v>
      </c>
      <c r="U10" s="12">
        <f t="shared" si="0"/>
        <v>7.5058</v>
      </c>
      <c r="V10" s="42"/>
      <c r="W10" s="16" t="s">
        <v>34</v>
      </c>
      <c r="X10" s="15" t="s">
        <v>41</v>
      </c>
      <c r="Y10" s="16" t="s">
        <v>42</v>
      </c>
      <c r="Z10" s="15"/>
    </row>
    <row r="11" s="1" customFormat="1" ht="45" spans="1:26">
      <c r="A11" s="10">
        <v>7</v>
      </c>
      <c r="B11" s="11" t="s">
        <v>59</v>
      </c>
      <c r="C11" s="11" t="s">
        <v>64</v>
      </c>
      <c r="D11" s="12">
        <v>13.9997</v>
      </c>
      <c r="E11" s="13" t="s">
        <v>65</v>
      </c>
      <c r="F11" s="14">
        <v>9</v>
      </c>
      <c r="G11" s="15" t="s">
        <v>32</v>
      </c>
      <c r="H11" s="10">
        <v>2023</v>
      </c>
      <c r="I11" s="12">
        <v>13.9997</v>
      </c>
      <c r="J11" s="12">
        <v>13.9997</v>
      </c>
      <c r="K11" s="28" t="s">
        <v>62</v>
      </c>
      <c r="L11" s="28" t="s">
        <v>34</v>
      </c>
      <c r="M11" s="28" t="s">
        <v>35</v>
      </c>
      <c r="N11" s="28"/>
      <c r="O11" s="28" t="s">
        <v>36</v>
      </c>
      <c r="P11" s="28" t="s">
        <v>37</v>
      </c>
      <c r="Q11" s="28" t="s">
        <v>38</v>
      </c>
      <c r="R11" s="16" t="s">
        <v>63</v>
      </c>
      <c r="S11" s="28" t="s">
        <v>40</v>
      </c>
      <c r="T11" s="28" t="s">
        <v>59</v>
      </c>
      <c r="U11" s="12">
        <f t="shared" si="0"/>
        <v>13.9997</v>
      </c>
      <c r="V11" s="42"/>
      <c r="W11" s="16" t="s">
        <v>34</v>
      </c>
      <c r="X11" s="15" t="s">
        <v>41</v>
      </c>
      <c r="Y11" s="16" t="s">
        <v>42</v>
      </c>
      <c r="Z11" s="15"/>
    </row>
    <row r="12" s="1" customFormat="1" ht="45" spans="1:26">
      <c r="A12" s="10">
        <v>8</v>
      </c>
      <c r="B12" s="11" t="s">
        <v>66</v>
      </c>
      <c r="C12" s="11" t="s">
        <v>67</v>
      </c>
      <c r="D12" s="12">
        <v>7.7731</v>
      </c>
      <c r="E12" s="13" t="s">
        <v>68</v>
      </c>
      <c r="F12" s="14">
        <v>1</v>
      </c>
      <c r="G12" s="15" t="s">
        <v>32</v>
      </c>
      <c r="H12" s="10">
        <v>2023</v>
      </c>
      <c r="I12" s="12">
        <v>7.7731</v>
      </c>
      <c r="J12" s="12">
        <v>7.7731</v>
      </c>
      <c r="K12" s="28" t="s">
        <v>69</v>
      </c>
      <c r="L12" s="28" t="s">
        <v>34</v>
      </c>
      <c r="M12" s="28" t="s">
        <v>35</v>
      </c>
      <c r="N12" s="28"/>
      <c r="O12" s="28" t="s">
        <v>36</v>
      </c>
      <c r="P12" s="28" t="s">
        <v>37</v>
      </c>
      <c r="Q12" s="28" t="s">
        <v>38</v>
      </c>
      <c r="R12" s="16" t="s">
        <v>39</v>
      </c>
      <c r="S12" s="28" t="s">
        <v>40</v>
      </c>
      <c r="T12" s="28" t="s">
        <v>66</v>
      </c>
      <c r="U12" s="12">
        <f t="shared" si="0"/>
        <v>7.7731</v>
      </c>
      <c r="V12" s="42"/>
      <c r="W12" s="16" t="s">
        <v>34</v>
      </c>
      <c r="X12" s="15" t="s">
        <v>41</v>
      </c>
      <c r="Y12" s="16" t="s">
        <v>42</v>
      </c>
      <c r="Z12" s="15"/>
    </row>
    <row r="13" s="1" customFormat="1" ht="45" spans="1:26">
      <c r="A13" s="10">
        <v>9</v>
      </c>
      <c r="B13" s="11" t="s">
        <v>66</v>
      </c>
      <c r="C13" s="16" t="s">
        <v>70</v>
      </c>
      <c r="D13" s="17">
        <v>4.58</v>
      </c>
      <c r="E13" s="13" t="s">
        <v>71</v>
      </c>
      <c r="F13" s="18">
        <v>2.06</v>
      </c>
      <c r="G13" s="19" t="s">
        <v>72</v>
      </c>
      <c r="H13" s="10">
        <v>2023</v>
      </c>
      <c r="I13" s="17">
        <v>4.58</v>
      </c>
      <c r="J13" s="17">
        <v>4.58</v>
      </c>
      <c r="K13" s="28" t="s">
        <v>69</v>
      </c>
      <c r="L13" s="28" t="s">
        <v>34</v>
      </c>
      <c r="M13" s="28" t="s">
        <v>35</v>
      </c>
      <c r="N13" s="28"/>
      <c r="O13" s="28" t="s">
        <v>36</v>
      </c>
      <c r="P13" s="28" t="s">
        <v>37</v>
      </c>
      <c r="Q13" s="28" t="s">
        <v>38</v>
      </c>
      <c r="R13" s="24" t="s">
        <v>73</v>
      </c>
      <c r="S13" s="28" t="s">
        <v>40</v>
      </c>
      <c r="T13" s="28" t="s">
        <v>66</v>
      </c>
      <c r="U13" s="17">
        <v>4.58</v>
      </c>
      <c r="V13" s="42"/>
      <c r="W13" s="16" t="s">
        <v>34</v>
      </c>
      <c r="X13" s="15" t="s">
        <v>41</v>
      </c>
      <c r="Y13" s="16" t="s">
        <v>42</v>
      </c>
      <c r="Z13" s="15"/>
    </row>
    <row r="14" s="1" customFormat="1" ht="45" spans="1:26">
      <c r="A14" s="10">
        <v>10</v>
      </c>
      <c r="B14" s="11" t="s">
        <v>74</v>
      </c>
      <c r="C14" s="11" t="s">
        <v>75</v>
      </c>
      <c r="D14" s="12">
        <v>26.2435</v>
      </c>
      <c r="E14" s="13" t="s">
        <v>76</v>
      </c>
      <c r="F14" s="14">
        <v>0.166</v>
      </c>
      <c r="G14" s="15" t="s">
        <v>72</v>
      </c>
      <c r="H14" s="10">
        <v>2023</v>
      </c>
      <c r="I14" s="12">
        <v>26.2435</v>
      </c>
      <c r="J14" s="12">
        <v>26.2435</v>
      </c>
      <c r="K14" s="28" t="s">
        <v>77</v>
      </c>
      <c r="L14" s="16" t="s">
        <v>78</v>
      </c>
      <c r="M14" s="28" t="s">
        <v>35</v>
      </c>
      <c r="N14" s="28"/>
      <c r="O14" s="28" t="s">
        <v>36</v>
      </c>
      <c r="P14" s="28" t="s">
        <v>37</v>
      </c>
      <c r="Q14" s="28" t="s">
        <v>38</v>
      </c>
      <c r="R14" s="16" t="s">
        <v>73</v>
      </c>
      <c r="S14" s="28" t="s">
        <v>40</v>
      </c>
      <c r="T14" s="28" t="s">
        <v>74</v>
      </c>
      <c r="U14" s="12">
        <f>I14</f>
        <v>26.2435</v>
      </c>
      <c r="V14" s="42"/>
      <c r="W14" s="16" t="s">
        <v>78</v>
      </c>
      <c r="X14" s="15" t="s">
        <v>79</v>
      </c>
      <c r="Y14" s="16" t="s">
        <v>42</v>
      </c>
      <c r="Z14" s="15"/>
    </row>
    <row r="15" s="1" customFormat="1" ht="45" spans="1:26">
      <c r="A15" s="10">
        <v>11</v>
      </c>
      <c r="B15" s="11" t="s">
        <v>80</v>
      </c>
      <c r="C15" s="11" t="s">
        <v>81</v>
      </c>
      <c r="D15" s="12">
        <v>53.3355</v>
      </c>
      <c r="E15" s="13" t="s">
        <v>82</v>
      </c>
      <c r="F15" s="14">
        <v>0.626</v>
      </c>
      <c r="G15" s="15" t="s">
        <v>72</v>
      </c>
      <c r="H15" s="10">
        <v>2023</v>
      </c>
      <c r="I15" s="12">
        <v>53.3355</v>
      </c>
      <c r="J15" s="12">
        <v>53.3355</v>
      </c>
      <c r="K15" s="28" t="s">
        <v>83</v>
      </c>
      <c r="L15" s="16" t="s">
        <v>78</v>
      </c>
      <c r="M15" s="28" t="s">
        <v>35</v>
      </c>
      <c r="N15" s="28"/>
      <c r="O15" s="28" t="s">
        <v>36</v>
      </c>
      <c r="P15" s="28" t="s">
        <v>37</v>
      </c>
      <c r="Q15" s="28" t="s">
        <v>38</v>
      </c>
      <c r="R15" s="16" t="s">
        <v>73</v>
      </c>
      <c r="S15" s="28" t="s">
        <v>40</v>
      </c>
      <c r="T15" s="28" t="s">
        <v>80</v>
      </c>
      <c r="U15" s="12">
        <f>I15</f>
        <v>53.3355</v>
      </c>
      <c r="V15" s="42"/>
      <c r="W15" s="16" t="s">
        <v>78</v>
      </c>
      <c r="X15" s="15" t="s">
        <v>79</v>
      </c>
      <c r="Y15" s="16" t="s">
        <v>42</v>
      </c>
      <c r="Z15" s="15"/>
    </row>
    <row r="16" s="1" customFormat="1" ht="45" spans="1:26">
      <c r="A16" s="10">
        <v>12</v>
      </c>
      <c r="B16" s="11" t="s">
        <v>80</v>
      </c>
      <c r="C16" s="11" t="s">
        <v>84</v>
      </c>
      <c r="D16" s="12">
        <v>3.3128</v>
      </c>
      <c r="E16" s="13" t="s">
        <v>85</v>
      </c>
      <c r="F16" s="14">
        <v>10</v>
      </c>
      <c r="G16" s="15" t="s">
        <v>32</v>
      </c>
      <c r="H16" s="10">
        <v>2023</v>
      </c>
      <c r="I16" s="12">
        <v>3.3128</v>
      </c>
      <c r="J16" s="12">
        <v>3.3128</v>
      </c>
      <c r="K16" s="28" t="s">
        <v>83</v>
      </c>
      <c r="L16" s="16" t="s">
        <v>78</v>
      </c>
      <c r="M16" s="28" t="s">
        <v>35</v>
      </c>
      <c r="N16" s="28"/>
      <c r="O16" s="28" t="s">
        <v>36</v>
      </c>
      <c r="P16" s="28" t="s">
        <v>37</v>
      </c>
      <c r="Q16" s="28" t="s">
        <v>38</v>
      </c>
      <c r="R16" s="16" t="s">
        <v>86</v>
      </c>
      <c r="S16" s="28" t="s">
        <v>40</v>
      </c>
      <c r="T16" s="28" t="s">
        <v>80</v>
      </c>
      <c r="U16" s="12">
        <f>I16</f>
        <v>3.3128</v>
      </c>
      <c r="V16" s="42"/>
      <c r="W16" s="16" t="s">
        <v>78</v>
      </c>
      <c r="X16" s="15" t="s">
        <v>79</v>
      </c>
      <c r="Y16" s="16" t="s">
        <v>42</v>
      </c>
      <c r="Z16" s="15"/>
    </row>
    <row r="17" s="1" customFormat="1" ht="67" customHeight="1" spans="1:26">
      <c r="A17" s="10">
        <v>13</v>
      </c>
      <c r="B17" s="11" t="s">
        <v>87</v>
      </c>
      <c r="C17" s="11" t="s">
        <v>88</v>
      </c>
      <c r="D17" s="20">
        <v>0.4156</v>
      </c>
      <c r="E17" s="13" t="s">
        <v>85</v>
      </c>
      <c r="F17" s="14">
        <v>39</v>
      </c>
      <c r="G17" s="19" t="s">
        <v>32</v>
      </c>
      <c r="H17" s="10">
        <v>2023</v>
      </c>
      <c r="I17" s="20">
        <v>0.4156</v>
      </c>
      <c r="J17" s="20">
        <v>0.4156</v>
      </c>
      <c r="K17" s="28" t="s">
        <v>89</v>
      </c>
      <c r="L17" s="24" t="s">
        <v>78</v>
      </c>
      <c r="M17" s="28" t="s">
        <v>35</v>
      </c>
      <c r="N17" s="28"/>
      <c r="O17" s="28" t="s">
        <v>36</v>
      </c>
      <c r="P17" s="28" t="s">
        <v>37</v>
      </c>
      <c r="Q17" s="28" t="s">
        <v>38</v>
      </c>
      <c r="R17" s="24" t="s">
        <v>86</v>
      </c>
      <c r="S17" s="28" t="s">
        <v>40</v>
      </c>
      <c r="T17" s="28" t="s">
        <v>87</v>
      </c>
      <c r="U17" s="17">
        <f>D17</f>
        <v>0.4156</v>
      </c>
      <c r="V17" s="42"/>
      <c r="W17" s="16" t="s">
        <v>78</v>
      </c>
      <c r="X17" s="19" t="s">
        <v>79</v>
      </c>
      <c r="Y17" s="24" t="s">
        <v>42</v>
      </c>
      <c r="Z17" s="15"/>
    </row>
    <row r="18" s="1" customFormat="1" ht="67" customHeight="1" spans="1:26">
      <c r="A18" s="10">
        <v>14</v>
      </c>
      <c r="B18" s="11" t="s">
        <v>80</v>
      </c>
      <c r="C18" s="11" t="s">
        <v>88</v>
      </c>
      <c r="D18" s="20">
        <v>0.6926</v>
      </c>
      <c r="E18" s="13" t="s">
        <v>71</v>
      </c>
      <c r="F18" s="14">
        <v>0.3529</v>
      </c>
      <c r="G18" s="15" t="s">
        <v>72</v>
      </c>
      <c r="H18" s="10">
        <v>2023</v>
      </c>
      <c r="I18" s="20">
        <v>0.6926</v>
      </c>
      <c r="J18" s="20">
        <v>0.6926</v>
      </c>
      <c r="K18" s="28" t="s">
        <v>83</v>
      </c>
      <c r="L18" s="24" t="s">
        <v>78</v>
      </c>
      <c r="M18" s="28" t="s">
        <v>35</v>
      </c>
      <c r="N18" s="28"/>
      <c r="O18" s="28" t="s">
        <v>36</v>
      </c>
      <c r="P18" s="28" t="s">
        <v>37</v>
      </c>
      <c r="Q18" s="28" t="s">
        <v>38</v>
      </c>
      <c r="R18" s="24" t="s">
        <v>73</v>
      </c>
      <c r="S18" s="28" t="s">
        <v>40</v>
      </c>
      <c r="T18" s="28" t="s">
        <v>80</v>
      </c>
      <c r="U18" s="17">
        <f>D18</f>
        <v>0.6926</v>
      </c>
      <c r="V18" s="42"/>
      <c r="W18" s="16" t="s">
        <v>78</v>
      </c>
      <c r="X18" s="19" t="s">
        <v>79</v>
      </c>
      <c r="Y18" s="24" t="s">
        <v>42</v>
      </c>
      <c r="Z18" s="15"/>
    </row>
    <row r="19" s="1" customFormat="1" ht="45" spans="1:26">
      <c r="A19" s="10">
        <v>15</v>
      </c>
      <c r="B19" s="11" t="s">
        <v>90</v>
      </c>
      <c r="C19" s="11" t="s">
        <v>91</v>
      </c>
      <c r="D19" s="18">
        <v>27.2985</v>
      </c>
      <c r="E19" s="13" t="s">
        <v>92</v>
      </c>
      <c r="F19" s="14">
        <v>16</v>
      </c>
      <c r="G19" s="15" t="s">
        <v>32</v>
      </c>
      <c r="H19" s="10">
        <v>2023</v>
      </c>
      <c r="I19" s="18">
        <v>27.2985</v>
      </c>
      <c r="J19" s="18">
        <v>27.2985</v>
      </c>
      <c r="K19" s="28" t="s">
        <v>93</v>
      </c>
      <c r="L19" s="28" t="s">
        <v>94</v>
      </c>
      <c r="M19" s="28" t="s">
        <v>35</v>
      </c>
      <c r="N19" s="28"/>
      <c r="O19" s="28" t="s">
        <v>36</v>
      </c>
      <c r="P19" s="28" t="s">
        <v>37</v>
      </c>
      <c r="Q19" s="28" t="s">
        <v>38</v>
      </c>
      <c r="R19" s="16" t="s">
        <v>39</v>
      </c>
      <c r="S19" s="28" t="s">
        <v>40</v>
      </c>
      <c r="T19" s="28" t="s">
        <v>90</v>
      </c>
      <c r="U19" s="18">
        <v>27.2985</v>
      </c>
      <c r="V19" s="42"/>
      <c r="W19" s="16" t="s">
        <v>94</v>
      </c>
      <c r="X19" s="15" t="s">
        <v>95</v>
      </c>
      <c r="Y19" s="16" t="s">
        <v>42</v>
      </c>
      <c r="Z19" s="15"/>
    </row>
    <row r="20" s="1" customFormat="1" ht="45" spans="1:26">
      <c r="A20" s="10">
        <v>16</v>
      </c>
      <c r="B20" s="11" t="s">
        <v>96</v>
      </c>
      <c r="C20" s="11" t="s">
        <v>97</v>
      </c>
      <c r="D20" s="18">
        <v>62.3823</v>
      </c>
      <c r="E20" s="13" t="s">
        <v>98</v>
      </c>
      <c r="F20" s="14">
        <v>19</v>
      </c>
      <c r="G20" s="15" t="s">
        <v>32</v>
      </c>
      <c r="H20" s="10">
        <v>2023</v>
      </c>
      <c r="I20" s="18">
        <v>62.3823</v>
      </c>
      <c r="J20" s="18">
        <v>62.3823</v>
      </c>
      <c r="K20" s="28" t="s">
        <v>99</v>
      </c>
      <c r="L20" s="28" t="s">
        <v>94</v>
      </c>
      <c r="M20" s="28" t="s">
        <v>35</v>
      </c>
      <c r="N20" s="28"/>
      <c r="O20" s="28" t="s">
        <v>36</v>
      </c>
      <c r="P20" s="28" t="s">
        <v>37</v>
      </c>
      <c r="Q20" s="28" t="s">
        <v>38</v>
      </c>
      <c r="R20" s="16" t="s">
        <v>39</v>
      </c>
      <c r="S20" s="28" t="s">
        <v>40</v>
      </c>
      <c r="T20" s="28" t="s">
        <v>96</v>
      </c>
      <c r="U20" s="18">
        <v>62.3823</v>
      </c>
      <c r="V20" s="42"/>
      <c r="W20" s="16" t="s">
        <v>94</v>
      </c>
      <c r="X20" s="15" t="s">
        <v>95</v>
      </c>
      <c r="Y20" s="16" t="s">
        <v>42</v>
      </c>
      <c r="Z20" s="15"/>
    </row>
    <row r="21" s="1" customFormat="1" ht="45" spans="1:26">
      <c r="A21" s="10">
        <v>17</v>
      </c>
      <c r="B21" s="11" t="s">
        <v>100</v>
      </c>
      <c r="C21" s="11" t="s">
        <v>101</v>
      </c>
      <c r="D21" s="18">
        <v>58.0266</v>
      </c>
      <c r="E21" s="13" t="s">
        <v>102</v>
      </c>
      <c r="F21" s="14">
        <v>11</v>
      </c>
      <c r="G21" s="15" t="s">
        <v>32</v>
      </c>
      <c r="H21" s="10">
        <v>2023</v>
      </c>
      <c r="I21" s="18">
        <v>58.0266</v>
      </c>
      <c r="J21" s="18">
        <v>58.0266</v>
      </c>
      <c r="K21" s="28" t="s">
        <v>103</v>
      </c>
      <c r="L21" s="28" t="s">
        <v>94</v>
      </c>
      <c r="M21" s="28" t="s">
        <v>35</v>
      </c>
      <c r="N21" s="28"/>
      <c r="O21" s="28" t="s">
        <v>36</v>
      </c>
      <c r="P21" s="28" t="s">
        <v>37</v>
      </c>
      <c r="Q21" s="28" t="s">
        <v>38</v>
      </c>
      <c r="R21" s="16" t="s">
        <v>39</v>
      </c>
      <c r="S21" s="28" t="s">
        <v>40</v>
      </c>
      <c r="T21" s="28" t="s">
        <v>100</v>
      </c>
      <c r="U21" s="18">
        <v>58.0266</v>
      </c>
      <c r="V21" s="42"/>
      <c r="W21" s="16" t="s">
        <v>94</v>
      </c>
      <c r="X21" s="15" t="s">
        <v>95</v>
      </c>
      <c r="Y21" s="16" t="s">
        <v>42</v>
      </c>
      <c r="Z21" s="15"/>
    </row>
    <row r="22" s="1" customFormat="1" ht="45" spans="1:26">
      <c r="A22" s="10">
        <v>18</v>
      </c>
      <c r="B22" s="11" t="s">
        <v>90</v>
      </c>
      <c r="C22" s="11" t="s">
        <v>104</v>
      </c>
      <c r="D22" s="18">
        <v>15.2926</v>
      </c>
      <c r="E22" s="13" t="s">
        <v>105</v>
      </c>
      <c r="F22" s="14">
        <v>0.3438</v>
      </c>
      <c r="G22" s="15" t="s">
        <v>72</v>
      </c>
      <c r="H22" s="10">
        <v>2023</v>
      </c>
      <c r="I22" s="18">
        <v>15.2926</v>
      </c>
      <c r="J22" s="18">
        <v>15.2926</v>
      </c>
      <c r="K22" s="28" t="s">
        <v>93</v>
      </c>
      <c r="L22" s="28" t="s">
        <v>94</v>
      </c>
      <c r="M22" s="28" t="s">
        <v>35</v>
      </c>
      <c r="N22" s="28"/>
      <c r="O22" s="28" t="s">
        <v>36</v>
      </c>
      <c r="P22" s="28" t="s">
        <v>37</v>
      </c>
      <c r="Q22" s="28" t="s">
        <v>38</v>
      </c>
      <c r="R22" s="16" t="s">
        <v>73</v>
      </c>
      <c r="S22" s="28" t="s">
        <v>40</v>
      </c>
      <c r="T22" s="28" t="s">
        <v>90</v>
      </c>
      <c r="U22" s="18">
        <v>15.2926</v>
      </c>
      <c r="V22" s="42"/>
      <c r="W22" s="16" t="s">
        <v>94</v>
      </c>
      <c r="X22" s="15" t="s">
        <v>95</v>
      </c>
      <c r="Y22" s="16" t="s">
        <v>42</v>
      </c>
      <c r="Z22" s="15"/>
    </row>
    <row r="23" s="1" customFormat="1" ht="45" spans="1:26">
      <c r="A23" s="10">
        <v>19</v>
      </c>
      <c r="B23" s="11" t="s">
        <v>106</v>
      </c>
      <c r="C23" s="11" t="s">
        <v>107</v>
      </c>
      <c r="D23" s="21">
        <v>174</v>
      </c>
      <c r="E23" s="13" t="s">
        <v>108</v>
      </c>
      <c r="F23" s="14">
        <v>60</v>
      </c>
      <c r="G23" s="15" t="s">
        <v>32</v>
      </c>
      <c r="H23" s="10">
        <v>2023</v>
      </c>
      <c r="I23" s="21">
        <v>174</v>
      </c>
      <c r="J23" s="21">
        <v>174</v>
      </c>
      <c r="K23" s="28" t="s">
        <v>109</v>
      </c>
      <c r="L23" s="28" t="s">
        <v>110</v>
      </c>
      <c r="M23" s="28" t="s">
        <v>35</v>
      </c>
      <c r="N23" s="28"/>
      <c r="O23" s="28" t="s">
        <v>36</v>
      </c>
      <c r="P23" s="28" t="s">
        <v>37</v>
      </c>
      <c r="Q23" s="28" t="s">
        <v>38</v>
      </c>
      <c r="R23" s="16" t="s">
        <v>39</v>
      </c>
      <c r="S23" s="28" t="s">
        <v>40</v>
      </c>
      <c r="T23" s="28" t="s">
        <v>106</v>
      </c>
      <c r="U23" s="21">
        <f t="shared" ref="U19:U52" si="1">I23</f>
        <v>174</v>
      </c>
      <c r="V23" s="42"/>
      <c r="W23" s="16" t="s">
        <v>110</v>
      </c>
      <c r="X23" s="15" t="s">
        <v>111</v>
      </c>
      <c r="Y23" s="16" t="s">
        <v>42</v>
      </c>
      <c r="Z23" s="15"/>
    </row>
    <row r="24" s="1" customFormat="1" ht="45" spans="1:26">
      <c r="A24" s="10">
        <v>20</v>
      </c>
      <c r="B24" s="11" t="s">
        <v>112</v>
      </c>
      <c r="C24" s="11" t="s">
        <v>113</v>
      </c>
      <c r="D24" s="21">
        <v>70</v>
      </c>
      <c r="E24" s="13" t="s">
        <v>114</v>
      </c>
      <c r="F24" s="14">
        <v>11</v>
      </c>
      <c r="G24" s="15" t="s">
        <v>32</v>
      </c>
      <c r="H24" s="10">
        <v>2023</v>
      </c>
      <c r="I24" s="21">
        <v>70</v>
      </c>
      <c r="J24" s="21">
        <v>70</v>
      </c>
      <c r="K24" s="28" t="s">
        <v>115</v>
      </c>
      <c r="L24" s="28" t="s">
        <v>110</v>
      </c>
      <c r="M24" s="28" t="s">
        <v>35</v>
      </c>
      <c r="N24" s="28"/>
      <c r="O24" s="28" t="s">
        <v>36</v>
      </c>
      <c r="P24" s="28" t="s">
        <v>37</v>
      </c>
      <c r="Q24" s="28" t="s">
        <v>38</v>
      </c>
      <c r="R24" s="16" t="s">
        <v>39</v>
      </c>
      <c r="S24" s="28" t="s">
        <v>40</v>
      </c>
      <c r="T24" s="28" t="s">
        <v>112</v>
      </c>
      <c r="U24" s="21">
        <f t="shared" si="1"/>
        <v>70</v>
      </c>
      <c r="V24" s="42"/>
      <c r="W24" s="16" t="s">
        <v>110</v>
      </c>
      <c r="X24" s="15" t="s">
        <v>111</v>
      </c>
      <c r="Y24" s="16" t="s">
        <v>42</v>
      </c>
      <c r="Z24" s="15"/>
    </row>
    <row r="25" s="1" customFormat="1" ht="45" spans="1:26">
      <c r="A25" s="10">
        <v>21</v>
      </c>
      <c r="B25" s="11" t="s">
        <v>116</v>
      </c>
      <c r="C25" s="11" t="s">
        <v>117</v>
      </c>
      <c r="D25" s="21">
        <v>10</v>
      </c>
      <c r="E25" s="13" t="s">
        <v>118</v>
      </c>
      <c r="F25" s="14">
        <v>1</v>
      </c>
      <c r="G25" s="15" t="s">
        <v>32</v>
      </c>
      <c r="H25" s="10">
        <v>2023</v>
      </c>
      <c r="I25" s="21">
        <v>10</v>
      </c>
      <c r="J25" s="21">
        <v>10</v>
      </c>
      <c r="K25" s="28" t="s">
        <v>119</v>
      </c>
      <c r="L25" s="28" t="s">
        <v>110</v>
      </c>
      <c r="M25" s="28" t="s">
        <v>35</v>
      </c>
      <c r="N25" s="28"/>
      <c r="O25" s="28" t="s">
        <v>36</v>
      </c>
      <c r="P25" s="28" t="s">
        <v>37</v>
      </c>
      <c r="Q25" s="28" t="s">
        <v>38</v>
      </c>
      <c r="R25" s="16" t="s">
        <v>39</v>
      </c>
      <c r="S25" s="28" t="s">
        <v>40</v>
      </c>
      <c r="T25" s="28" t="s">
        <v>116</v>
      </c>
      <c r="U25" s="21">
        <f t="shared" si="1"/>
        <v>10</v>
      </c>
      <c r="V25" s="42"/>
      <c r="W25" s="16" t="s">
        <v>110</v>
      </c>
      <c r="X25" s="15" t="s">
        <v>111</v>
      </c>
      <c r="Y25" s="16" t="s">
        <v>42</v>
      </c>
      <c r="Z25" s="15"/>
    </row>
    <row r="26" s="1" customFormat="1" ht="45" spans="1:26">
      <c r="A26" s="10">
        <v>22</v>
      </c>
      <c r="B26" s="11" t="s">
        <v>120</v>
      </c>
      <c r="C26" s="11" t="s">
        <v>121</v>
      </c>
      <c r="D26" s="21">
        <v>100</v>
      </c>
      <c r="E26" s="13" t="s">
        <v>122</v>
      </c>
      <c r="F26" s="14">
        <v>31</v>
      </c>
      <c r="G26" s="15" t="s">
        <v>32</v>
      </c>
      <c r="H26" s="10">
        <v>2023</v>
      </c>
      <c r="I26" s="21">
        <v>100</v>
      </c>
      <c r="J26" s="21">
        <v>100</v>
      </c>
      <c r="K26" s="28" t="s">
        <v>123</v>
      </c>
      <c r="L26" s="28" t="s">
        <v>110</v>
      </c>
      <c r="M26" s="28" t="s">
        <v>35</v>
      </c>
      <c r="N26" s="28"/>
      <c r="O26" s="28" t="s">
        <v>36</v>
      </c>
      <c r="P26" s="28" t="s">
        <v>37</v>
      </c>
      <c r="Q26" s="28" t="s">
        <v>38</v>
      </c>
      <c r="R26" s="16" t="s">
        <v>39</v>
      </c>
      <c r="S26" s="28" t="s">
        <v>40</v>
      </c>
      <c r="T26" s="28" t="s">
        <v>120</v>
      </c>
      <c r="U26" s="21">
        <f t="shared" si="1"/>
        <v>100</v>
      </c>
      <c r="V26" s="42"/>
      <c r="W26" s="16" t="s">
        <v>110</v>
      </c>
      <c r="X26" s="15" t="s">
        <v>111</v>
      </c>
      <c r="Y26" s="16" t="s">
        <v>42</v>
      </c>
      <c r="Z26" s="15"/>
    </row>
    <row r="27" s="1" customFormat="1" ht="45" spans="1:26">
      <c r="A27" s="10">
        <v>23</v>
      </c>
      <c r="B27" s="11" t="s">
        <v>124</v>
      </c>
      <c r="C27" s="11" t="s">
        <v>125</v>
      </c>
      <c r="D27" s="21">
        <v>15</v>
      </c>
      <c r="E27" s="13" t="s">
        <v>126</v>
      </c>
      <c r="F27" s="14">
        <v>3</v>
      </c>
      <c r="G27" s="15" t="s">
        <v>32</v>
      </c>
      <c r="H27" s="10">
        <v>2023</v>
      </c>
      <c r="I27" s="21">
        <v>15</v>
      </c>
      <c r="J27" s="21">
        <v>15</v>
      </c>
      <c r="K27" s="28" t="s">
        <v>127</v>
      </c>
      <c r="L27" s="28" t="s">
        <v>110</v>
      </c>
      <c r="M27" s="28" t="s">
        <v>35</v>
      </c>
      <c r="N27" s="28"/>
      <c r="O27" s="28" t="s">
        <v>36</v>
      </c>
      <c r="P27" s="28" t="s">
        <v>37</v>
      </c>
      <c r="Q27" s="28" t="s">
        <v>38</v>
      </c>
      <c r="R27" s="16" t="s">
        <v>39</v>
      </c>
      <c r="S27" s="28" t="s">
        <v>40</v>
      </c>
      <c r="T27" s="28" t="s">
        <v>124</v>
      </c>
      <c r="U27" s="21">
        <f t="shared" si="1"/>
        <v>15</v>
      </c>
      <c r="V27" s="42"/>
      <c r="W27" s="16" t="s">
        <v>110</v>
      </c>
      <c r="X27" s="15" t="s">
        <v>111</v>
      </c>
      <c r="Y27" s="16" t="s">
        <v>42</v>
      </c>
      <c r="Z27" s="15"/>
    </row>
    <row r="28" s="1" customFormat="1" ht="45" spans="1:26">
      <c r="A28" s="10">
        <v>24</v>
      </c>
      <c r="B28" s="11" t="s">
        <v>128</v>
      </c>
      <c r="C28" s="11" t="s">
        <v>129</v>
      </c>
      <c r="D28" s="21">
        <v>92</v>
      </c>
      <c r="E28" s="13" t="s">
        <v>130</v>
      </c>
      <c r="F28" s="14">
        <v>3.586</v>
      </c>
      <c r="G28" s="15" t="s">
        <v>72</v>
      </c>
      <c r="H28" s="10">
        <v>2023</v>
      </c>
      <c r="I28" s="21">
        <v>92</v>
      </c>
      <c r="J28" s="21">
        <v>92</v>
      </c>
      <c r="K28" s="28" t="s">
        <v>131</v>
      </c>
      <c r="L28" s="28" t="s">
        <v>110</v>
      </c>
      <c r="M28" s="28" t="s">
        <v>35</v>
      </c>
      <c r="N28" s="28"/>
      <c r="O28" s="28" t="s">
        <v>36</v>
      </c>
      <c r="P28" s="28" t="s">
        <v>37</v>
      </c>
      <c r="Q28" s="28" t="s">
        <v>38</v>
      </c>
      <c r="R28" s="16" t="s">
        <v>73</v>
      </c>
      <c r="S28" s="28" t="s">
        <v>40</v>
      </c>
      <c r="T28" s="28" t="s">
        <v>128</v>
      </c>
      <c r="U28" s="21">
        <f t="shared" si="1"/>
        <v>92</v>
      </c>
      <c r="V28" s="42"/>
      <c r="W28" s="16" t="s">
        <v>110</v>
      </c>
      <c r="X28" s="15" t="s">
        <v>111</v>
      </c>
      <c r="Y28" s="16" t="s">
        <v>42</v>
      </c>
      <c r="Z28" s="15"/>
    </row>
    <row r="29" s="1" customFormat="1" ht="45" spans="1:26">
      <c r="A29" s="10">
        <v>25</v>
      </c>
      <c r="B29" s="11" t="s">
        <v>132</v>
      </c>
      <c r="C29" s="11" t="s">
        <v>133</v>
      </c>
      <c r="D29" s="22">
        <f>(366948)/10000</f>
        <v>36.6948</v>
      </c>
      <c r="E29" s="23" t="s">
        <v>134</v>
      </c>
      <c r="F29" s="14">
        <v>7</v>
      </c>
      <c r="G29" s="15" t="s">
        <v>32</v>
      </c>
      <c r="H29" s="10">
        <v>2023</v>
      </c>
      <c r="I29" s="22">
        <v>36.6948</v>
      </c>
      <c r="J29" s="22">
        <v>36.6948</v>
      </c>
      <c r="K29" s="31" t="s">
        <v>135</v>
      </c>
      <c r="L29" s="31" t="s">
        <v>136</v>
      </c>
      <c r="M29" s="31" t="s">
        <v>35</v>
      </c>
      <c r="N29" s="31"/>
      <c r="O29" s="31" t="s">
        <v>36</v>
      </c>
      <c r="P29" s="31" t="s">
        <v>37</v>
      </c>
      <c r="Q29" s="31" t="s">
        <v>38</v>
      </c>
      <c r="R29" s="16" t="s">
        <v>39</v>
      </c>
      <c r="S29" s="31" t="s">
        <v>40</v>
      </c>
      <c r="T29" s="43" t="s">
        <v>132</v>
      </c>
      <c r="U29" s="22">
        <f t="shared" si="1"/>
        <v>36.6948</v>
      </c>
      <c r="V29" s="42"/>
      <c r="W29" s="44" t="s">
        <v>136</v>
      </c>
      <c r="X29" s="45" t="s">
        <v>137</v>
      </c>
      <c r="Y29" s="44" t="s">
        <v>42</v>
      </c>
      <c r="Z29" s="45"/>
    </row>
    <row r="30" s="1" customFormat="1" ht="45" spans="1:26">
      <c r="A30" s="10">
        <v>26</v>
      </c>
      <c r="B30" s="11" t="s">
        <v>138</v>
      </c>
      <c r="C30" s="11" t="s">
        <v>139</v>
      </c>
      <c r="D30" s="22">
        <f>(826209)/10000</f>
        <v>82.6209</v>
      </c>
      <c r="E30" s="23" t="s">
        <v>140</v>
      </c>
      <c r="F30" s="14">
        <v>1</v>
      </c>
      <c r="G30" s="15" t="s">
        <v>32</v>
      </c>
      <c r="H30" s="10">
        <v>2023</v>
      </c>
      <c r="I30" s="22">
        <v>82.6209</v>
      </c>
      <c r="J30" s="22">
        <v>82.6209</v>
      </c>
      <c r="K30" s="31" t="s">
        <v>141</v>
      </c>
      <c r="L30" s="31" t="s">
        <v>136</v>
      </c>
      <c r="M30" s="31" t="s">
        <v>35</v>
      </c>
      <c r="N30" s="31"/>
      <c r="O30" s="31" t="s">
        <v>36</v>
      </c>
      <c r="P30" s="31" t="s">
        <v>37</v>
      </c>
      <c r="Q30" s="31" t="s">
        <v>38</v>
      </c>
      <c r="R30" s="16" t="s">
        <v>142</v>
      </c>
      <c r="S30" s="31" t="s">
        <v>40</v>
      </c>
      <c r="T30" s="43" t="s">
        <v>138</v>
      </c>
      <c r="U30" s="22">
        <f t="shared" si="1"/>
        <v>82.6209</v>
      </c>
      <c r="V30" s="42"/>
      <c r="W30" s="44" t="s">
        <v>136</v>
      </c>
      <c r="X30" s="45" t="s">
        <v>137</v>
      </c>
      <c r="Y30" s="44" t="s">
        <v>42</v>
      </c>
      <c r="Z30" s="45"/>
    </row>
    <row r="31" s="1" customFormat="1" ht="45" spans="1:26">
      <c r="A31" s="10">
        <v>27</v>
      </c>
      <c r="B31" s="11" t="s">
        <v>143</v>
      </c>
      <c r="C31" s="11" t="s">
        <v>144</v>
      </c>
      <c r="D31" s="22">
        <f>(80838)/10000</f>
        <v>8.0838</v>
      </c>
      <c r="E31" s="23" t="s">
        <v>145</v>
      </c>
      <c r="F31" s="14">
        <v>1</v>
      </c>
      <c r="G31" s="15" t="s">
        <v>32</v>
      </c>
      <c r="H31" s="10">
        <v>2023</v>
      </c>
      <c r="I31" s="22">
        <v>8.0838</v>
      </c>
      <c r="J31" s="22">
        <v>8.0838</v>
      </c>
      <c r="K31" s="31" t="s">
        <v>146</v>
      </c>
      <c r="L31" s="31" t="s">
        <v>136</v>
      </c>
      <c r="M31" s="31" t="s">
        <v>35</v>
      </c>
      <c r="N31" s="31"/>
      <c r="O31" s="31" t="s">
        <v>36</v>
      </c>
      <c r="P31" s="31" t="s">
        <v>37</v>
      </c>
      <c r="Q31" s="31" t="s">
        <v>38</v>
      </c>
      <c r="R31" s="16" t="s">
        <v>39</v>
      </c>
      <c r="S31" s="31" t="s">
        <v>40</v>
      </c>
      <c r="T31" s="43" t="s">
        <v>143</v>
      </c>
      <c r="U31" s="22">
        <f t="shared" si="1"/>
        <v>8.0838</v>
      </c>
      <c r="V31" s="42"/>
      <c r="W31" s="44" t="s">
        <v>136</v>
      </c>
      <c r="X31" s="45" t="s">
        <v>137</v>
      </c>
      <c r="Y31" s="44" t="s">
        <v>42</v>
      </c>
      <c r="Z31" s="45"/>
    </row>
    <row r="32" s="1" customFormat="1" ht="45" spans="1:26">
      <c r="A32" s="10">
        <v>28</v>
      </c>
      <c r="B32" s="11" t="s">
        <v>147</v>
      </c>
      <c r="C32" s="11" t="s">
        <v>148</v>
      </c>
      <c r="D32" s="22">
        <f>(609985)/10000</f>
        <v>60.9985</v>
      </c>
      <c r="E32" s="23" t="s">
        <v>149</v>
      </c>
      <c r="F32" s="14">
        <v>2</v>
      </c>
      <c r="G32" s="15" t="s">
        <v>32</v>
      </c>
      <c r="H32" s="10">
        <v>2023</v>
      </c>
      <c r="I32" s="22">
        <v>60.9985</v>
      </c>
      <c r="J32" s="22">
        <v>60.9985</v>
      </c>
      <c r="K32" s="31" t="s">
        <v>150</v>
      </c>
      <c r="L32" s="31" t="s">
        <v>136</v>
      </c>
      <c r="M32" s="31" t="s">
        <v>35</v>
      </c>
      <c r="N32" s="31"/>
      <c r="O32" s="31" t="s">
        <v>36</v>
      </c>
      <c r="P32" s="31" t="s">
        <v>37</v>
      </c>
      <c r="Q32" s="31" t="s">
        <v>38</v>
      </c>
      <c r="R32" s="16" t="s">
        <v>142</v>
      </c>
      <c r="S32" s="31" t="s">
        <v>40</v>
      </c>
      <c r="T32" s="43" t="s">
        <v>147</v>
      </c>
      <c r="U32" s="22">
        <f t="shared" si="1"/>
        <v>60.9985</v>
      </c>
      <c r="V32" s="42"/>
      <c r="W32" s="44" t="s">
        <v>136</v>
      </c>
      <c r="X32" s="45" t="s">
        <v>137</v>
      </c>
      <c r="Y32" s="44" t="s">
        <v>42</v>
      </c>
      <c r="Z32" s="45"/>
    </row>
    <row r="33" s="1" customFormat="1" ht="45" spans="1:26">
      <c r="A33" s="10">
        <v>29</v>
      </c>
      <c r="B33" s="11" t="s">
        <v>151</v>
      </c>
      <c r="C33" s="11" t="s">
        <v>152</v>
      </c>
      <c r="D33" s="22">
        <v>8.872</v>
      </c>
      <c r="E33" s="23" t="s">
        <v>153</v>
      </c>
      <c r="F33" s="14">
        <v>1</v>
      </c>
      <c r="G33" s="15" t="s">
        <v>32</v>
      </c>
      <c r="H33" s="10">
        <v>2023</v>
      </c>
      <c r="I33" s="22">
        <v>8.872</v>
      </c>
      <c r="J33" s="22">
        <v>8.872</v>
      </c>
      <c r="K33" s="31" t="s">
        <v>154</v>
      </c>
      <c r="L33" s="31" t="s">
        <v>136</v>
      </c>
      <c r="M33" s="31" t="s">
        <v>35</v>
      </c>
      <c r="N33" s="31"/>
      <c r="O33" s="31" t="s">
        <v>36</v>
      </c>
      <c r="P33" s="31" t="s">
        <v>37</v>
      </c>
      <c r="Q33" s="31" t="s">
        <v>38</v>
      </c>
      <c r="R33" s="16" t="s">
        <v>39</v>
      </c>
      <c r="S33" s="31" t="s">
        <v>40</v>
      </c>
      <c r="T33" s="43" t="s">
        <v>151</v>
      </c>
      <c r="U33" s="22">
        <v>8.872</v>
      </c>
      <c r="V33" s="42"/>
      <c r="W33" s="44" t="s">
        <v>136</v>
      </c>
      <c r="X33" s="45" t="s">
        <v>137</v>
      </c>
      <c r="Y33" s="44" t="s">
        <v>42</v>
      </c>
      <c r="Z33" s="45"/>
    </row>
    <row r="34" s="1" customFormat="1" ht="45" spans="1:26">
      <c r="A34" s="10">
        <v>30</v>
      </c>
      <c r="B34" s="11" t="s">
        <v>132</v>
      </c>
      <c r="C34" s="11" t="s">
        <v>155</v>
      </c>
      <c r="D34" s="22">
        <v>6.1217</v>
      </c>
      <c r="E34" s="23" t="s">
        <v>85</v>
      </c>
      <c r="F34" s="14">
        <v>15</v>
      </c>
      <c r="G34" s="15" t="s">
        <v>32</v>
      </c>
      <c r="H34" s="10">
        <v>2023</v>
      </c>
      <c r="I34" s="22">
        <v>6.1217</v>
      </c>
      <c r="J34" s="22"/>
      <c r="K34" s="31" t="s">
        <v>135</v>
      </c>
      <c r="L34" s="31" t="s">
        <v>136</v>
      </c>
      <c r="M34" s="31" t="s">
        <v>156</v>
      </c>
      <c r="N34" s="31" t="s">
        <v>157</v>
      </c>
      <c r="O34" s="31" t="s">
        <v>36</v>
      </c>
      <c r="P34" s="31" t="s">
        <v>37</v>
      </c>
      <c r="Q34" s="31" t="s">
        <v>38</v>
      </c>
      <c r="R34" s="16" t="s">
        <v>86</v>
      </c>
      <c r="S34" s="31" t="s">
        <v>40</v>
      </c>
      <c r="T34" s="43" t="s">
        <v>132</v>
      </c>
      <c r="U34" s="22">
        <f t="shared" si="1"/>
        <v>6.1217</v>
      </c>
      <c r="V34" s="42"/>
      <c r="W34" s="44" t="s">
        <v>136</v>
      </c>
      <c r="X34" s="45" t="s">
        <v>137</v>
      </c>
      <c r="Y34" s="44" t="s">
        <v>42</v>
      </c>
      <c r="Z34" s="45"/>
    </row>
    <row r="35" s="1" customFormat="1" ht="45" spans="1:26">
      <c r="A35" s="10">
        <v>31</v>
      </c>
      <c r="B35" s="11" t="s">
        <v>158</v>
      </c>
      <c r="C35" s="11" t="s">
        <v>159</v>
      </c>
      <c r="D35" s="21">
        <v>16</v>
      </c>
      <c r="E35" s="23" t="s">
        <v>85</v>
      </c>
      <c r="F35" s="14">
        <v>40</v>
      </c>
      <c r="G35" s="15" t="s">
        <v>32</v>
      </c>
      <c r="H35" s="10">
        <v>2023</v>
      </c>
      <c r="I35" s="21">
        <v>16</v>
      </c>
      <c r="J35" s="22"/>
      <c r="K35" s="31" t="s">
        <v>160</v>
      </c>
      <c r="L35" s="31" t="s">
        <v>136</v>
      </c>
      <c r="M35" s="31" t="s">
        <v>156</v>
      </c>
      <c r="N35" s="31" t="s">
        <v>157</v>
      </c>
      <c r="O35" s="31" t="s">
        <v>36</v>
      </c>
      <c r="P35" s="31" t="s">
        <v>37</v>
      </c>
      <c r="Q35" s="31" t="s">
        <v>38</v>
      </c>
      <c r="R35" s="16" t="s">
        <v>86</v>
      </c>
      <c r="S35" s="31" t="s">
        <v>40</v>
      </c>
      <c r="T35" s="43" t="s">
        <v>158</v>
      </c>
      <c r="U35" s="21">
        <f t="shared" si="1"/>
        <v>16</v>
      </c>
      <c r="V35" s="42"/>
      <c r="W35" s="44" t="s">
        <v>136</v>
      </c>
      <c r="X35" s="45" t="s">
        <v>137</v>
      </c>
      <c r="Y35" s="44" t="s">
        <v>42</v>
      </c>
      <c r="Z35" s="45"/>
    </row>
    <row r="36" s="1" customFormat="1" ht="45" spans="1:26">
      <c r="A36" s="10">
        <v>32</v>
      </c>
      <c r="B36" s="11" t="s">
        <v>158</v>
      </c>
      <c r="C36" s="11" t="s">
        <v>161</v>
      </c>
      <c r="D36" s="22">
        <v>149.6335</v>
      </c>
      <c r="E36" s="23" t="s">
        <v>162</v>
      </c>
      <c r="F36" s="14">
        <v>22</v>
      </c>
      <c r="G36" s="15" t="s">
        <v>32</v>
      </c>
      <c r="H36" s="10">
        <v>2023</v>
      </c>
      <c r="I36" s="22">
        <v>149.6335</v>
      </c>
      <c r="J36" s="22">
        <v>149.6335</v>
      </c>
      <c r="K36" s="31" t="s">
        <v>160</v>
      </c>
      <c r="L36" s="31" t="s">
        <v>136</v>
      </c>
      <c r="M36" s="31" t="s">
        <v>35</v>
      </c>
      <c r="N36" s="31"/>
      <c r="O36" s="31" t="s">
        <v>36</v>
      </c>
      <c r="P36" s="31" t="s">
        <v>37</v>
      </c>
      <c r="Q36" s="31" t="s">
        <v>38</v>
      </c>
      <c r="R36" s="16" t="s">
        <v>39</v>
      </c>
      <c r="S36" s="31" t="s">
        <v>40</v>
      </c>
      <c r="T36" s="43" t="s">
        <v>158</v>
      </c>
      <c r="U36" s="22">
        <v>149.6335</v>
      </c>
      <c r="V36" s="42"/>
      <c r="W36" s="44" t="s">
        <v>136</v>
      </c>
      <c r="X36" s="45" t="s">
        <v>137</v>
      </c>
      <c r="Y36" s="44" t="s">
        <v>42</v>
      </c>
      <c r="Z36" s="45"/>
    </row>
    <row r="37" s="1" customFormat="1" ht="45" spans="1:26">
      <c r="A37" s="10">
        <v>33</v>
      </c>
      <c r="B37" s="11" t="s">
        <v>147</v>
      </c>
      <c r="C37" s="11" t="s">
        <v>163</v>
      </c>
      <c r="D37" s="22">
        <f>264237/10000</f>
        <v>26.4237</v>
      </c>
      <c r="E37" s="23" t="s">
        <v>164</v>
      </c>
      <c r="F37" s="14">
        <v>11</v>
      </c>
      <c r="G37" s="15" t="s">
        <v>32</v>
      </c>
      <c r="H37" s="10">
        <v>2023</v>
      </c>
      <c r="I37" s="22">
        <v>26.4237</v>
      </c>
      <c r="J37" s="22">
        <v>26.4237</v>
      </c>
      <c r="K37" s="31" t="s">
        <v>150</v>
      </c>
      <c r="L37" s="31" t="s">
        <v>136</v>
      </c>
      <c r="M37" s="31" t="s">
        <v>35</v>
      </c>
      <c r="N37" s="31"/>
      <c r="O37" s="31" t="s">
        <v>36</v>
      </c>
      <c r="P37" s="31" t="s">
        <v>37</v>
      </c>
      <c r="Q37" s="31" t="s">
        <v>38</v>
      </c>
      <c r="R37" s="16" t="s">
        <v>39</v>
      </c>
      <c r="S37" s="31" t="s">
        <v>40</v>
      </c>
      <c r="T37" s="43" t="s">
        <v>147</v>
      </c>
      <c r="U37" s="22">
        <f t="shared" si="1"/>
        <v>26.4237</v>
      </c>
      <c r="V37" s="42"/>
      <c r="W37" s="44" t="s">
        <v>136</v>
      </c>
      <c r="X37" s="45" t="s">
        <v>137</v>
      </c>
      <c r="Y37" s="44" t="s">
        <v>42</v>
      </c>
      <c r="Z37" s="45"/>
    </row>
    <row r="38" s="1" customFormat="1" ht="45" spans="1:26">
      <c r="A38" s="10">
        <v>34</v>
      </c>
      <c r="B38" s="11" t="s">
        <v>165</v>
      </c>
      <c r="C38" s="11" t="s">
        <v>166</v>
      </c>
      <c r="D38" s="22">
        <f>256327/10000</f>
        <v>25.6327</v>
      </c>
      <c r="E38" s="13" t="s">
        <v>167</v>
      </c>
      <c r="F38" s="14">
        <v>11</v>
      </c>
      <c r="G38" s="15" t="s">
        <v>32</v>
      </c>
      <c r="H38" s="10">
        <v>2023</v>
      </c>
      <c r="I38" s="12">
        <v>25.6327</v>
      </c>
      <c r="J38" s="12">
        <v>25.6327</v>
      </c>
      <c r="K38" s="28" t="s">
        <v>168</v>
      </c>
      <c r="L38" s="28" t="s">
        <v>136</v>
      </c>
      <c r="M38" s="28" t="s">
        <v>35</v>
      </c>
      <c r="N38" s="28"/>
      <c r="O38" s="28" t="s">
        <v>36</v>
      </c>
      <c r="P38" s="28" t="s">
        <v>37</v>
      </c>
      <c r="Q38" s="28" t="s">
        <v>38</v>
      </c>
      <c r="R38" s="16" t="s">
        <v>39</v>
      </c>
      <c r="S38" s="28" t="s">
        <v>40</v>
      </c>
      <c r="T38" s="11" t="s">
        <v>165</v>
      </c>
      <c r="U38" s="12">
        <f t="shared" si="1"/>
        <v>25.6327</v>
      </c>
      <c r="V38" s="42"/>
      <c r="W38" s="16" t="s">
        <v>136</v>
      </c>
      <c r="X38" s="15" t="s">
        <v>137</v>
      </c>
      <c r="Y38" s="16" t="s">
        <v>42</v>
      </c>
      <c r="Z38" s="15"/>
    </row>
    <row r="39" s="1" customFormat="1" ht="69" customHeight="1" spans="1:26">
      <c r="A39" s="10">
        <v>35</v>
      </c>
      <c r="B39" s="11" t="s">
        <v>138</v>
      </c>
      <c r="C39" s="24" t="s">
        <v>169</v>
      </c>
      <c r="D39" s="25">
        <v>1.9826</v>
      </c>
      <c r="E39" s="13" t="s">
        <v>170</v>
      </c>
      <c r="F39" s="19">
        <f>(55.8+28.5+137.5+35.7+13.5+75+68+23.6+35.3+23.2+41+23.5+25+50+42.3+64+22)/1000</f>
        <v>0.7639</v>
      </c>
      <c r="G39" s="15" t="s">
        <v>72</v>
      </c>
      <c r="H39" s="10">
        <v>2023</v>
      </c>
      <c r="I39" s="25">
        <v>1.9826</v>
      </c>
      <c r="J39" s="25">
        <v>1.9826</v>
      </c>
      <c r="K39" s="28" t="s">
        <v>141</v>
      </c>
      <c r="L39" s="28" t="s">
        <v>136</v>
      </c>
      <c r="M39" s="28" t="s">
        <v>35</v>
      </c>
      <c r="N39" s="28"/>
      <c r="O39" s="28" t="s">
        <v>36</v>
      </c>
      <c r="P39" s="28" t="s">
        <v>37</v>
      </c>
      <c r="Q39" s="28" t="s">
        <v>38</v>
      </c>
      <c r="R39" s="24" t="s">
        <v>73</v>
      </c>
      <c r="S39" s="28" t="s">
        <v>40</v>
      </c>
      <c r="T39" s="11" t="s">
        <v>138</v>
      </c>
      <c r="U39" s="25">
        <v>1.9826</v>
      </c>
      <c r="V39" s="42"/>
      <c r="W39" s="16" t="s">
        <v>136</v>
      </c>
      <c r="X39" s="19" t="s">
        <v>137</v>
      </c>
      <c r="Y39" s="24" t="s">
        <v>42</v>
      </c>
      <c r="Z39" s="15"/>
    </row>
    <row r="40" s="1" customFormat="1" ht="69" customHeight="1" spans="1:26">
      <c r="A40" s="10">
        <v>36</v>
      </c>
      <c r="B40" s="11" t="s">
        <v>158</v>
      </c>
      <c r="C40" s="24" t="s">
        <v>169</v>
      </c>
      <c r="D40" s="25">
        <v>1.5816</v>
      </c>
      <c r="E40" s="13" t="s">
        <v>171</v>
      </c>
      <c r="F40" s="19">
        <f>(349+73+57+23)/1000</f>
        <v>0.502</v>
      </c>
      <c r="G40" s="15" t="s">
        <v>72</v>
      </c>
      <c r="H40" s="10">
        <v>2023</v>
      </c>
      <c r="I40" s="25">
        <v>1.5816</v>
      </c>
      <c r="J40" s="25">
        <v>1.5816</v>
      </c>
      <c r="K40" s="28" t="s">
        <v>160</v>
      </c>
      <c r="L40" s="28" t="s">
        <v>136</v>
      </c>
      <c r="M40" s="28" t="s">
        <v>35</v>
      </c>
      <c r="N40" s="28"/>
      <c r="O40" s="28" t="s">
        <v>36</v>
      </c>
      <c r="P40" s="28" t="s">
        <v>37</v>
      </c>
      <c r="Q40" s="28" t="s">
        <v>38</v>
      </c>
      <c r="R40" s="24" t="s">
        <v>73</v>
      </c>
      <c r="S40" s="28" t="s">
        <v>40</v>
      </c>
      <c r="T40" s="11" t="s">
        <v>158</v>
      </c>
      <c r="U40" s="25">
        <v>1.5816</v>
      </c>
      <c r="V40" s="42"/>
      <c r="W40" s="16" t="s">
        <v>136</v>
      </c>
      <c r="X40" s="19" t="s">
        <v>137</v>
      </c>
      <c r="Y40" s="24" t="s">
        <v>42</v>
      </c>
      <c r="Z40" s="15"/>
    </row>
    <row r="41" s="1" customFormat="1" ht="69" customHeight="1" spans="1:26">
      <c r="A41" s="10">
        <v>37</v>
      </c>
      <c r="B41" s="11" t="s">
        <v>158</v>
      </c>
      <c r="C41" s="24" t="s">
        <v>169</v>
      </c>
      <c r="D41" s="25">
        <v>4.0441</v>
      </c>
      <c r="E41" s="13" t="s">
        <v>85</v>
      </c>
      <c r="F41" s="19">
        <f>110+30+20+50+10+15</f>
        <v>235</v>
      </c>
      <c r="G41" s="15" t="s">
        <v>32</v>
      </c>
      <c r="H41" s="10">
        <v>2023</v>
      </c>
      <c r="I41" s="25">
        <v>4.0441</v>
      </c>
      <c r="J41" s="25">
        <v>4.0441</v>
      </c>
      <c r="K41" s="28" t="s">
        <v>160</v>
      </c>
      <c r="L41" s="28" t="s">
        <v>136</v>
      </c>
      <c r="M41" s="28" t="s">
        <v>35</v>
      </c>
      <c r="N41" s="28"/>
      <c r="O41" s="28" t="s">
        <v>36</v>
      </c>
      <c r="P41" s="28" t="s">
        <v>37</v>
      </c>
      <c r="Q41" s="28" t="s">
        <v>38</v>
      </c>
      <c r="R41" s="24" t="s">
        <v>86</v>
      </c>
      <c r="S41" s="28" t="s">
        <v>40</v>
      </c>
      <c r="T41" s="11" t="s">
        <v>158</v>
      </c>
      <c r="U41" s="25">
        <v>4.0441</v>
      </c>
      <c r="V41" s="42"/>
      <c r="W41" s="16" t="s">
        <v>136</v>
      </c>
      <c r="X41" s="19" t="s">
        <v>137</v>
      </c>
      <c r="Y41" s="24" t="s">
        <v>42</v>
      </c>
      <c r="Z41" s="15"/>
    </row>
    <row r="42" s="1" customFormat="1" ht="45" spans="1:26">
      <c r="A42" s="10">
        <v>38</v>
      </c>
      <c r="B42" s="11" t="s">
        <v>147</v>
      </c>
      <c r="C42" s="16" t="s">
        <v>172</v>
      </c>
      <c r="D42" s="17">
        <v>0.3101</v>
      </c>
      <c r="E42" s="13" t="s">
        <v>173</v>
      </c>
      <c r="F42" s="19">
        <v>0.126</v>
      </c>
      <c r="G42" s="15" t="s">
        <v>72</v>
      </c>
      <c r="H42" s="10">
        <v>2023</v>
      </c>
      <c r="I42" s="17">
        <v>0.3101</v>
      </c>
      <c r="J42" s="17">
        <v>0.3101</v>
      </c>
      <c r="K42" s="28" t="s">
        <v>150</v>
      </c>
      <c r="L42" s="28" t="s">
        <v>136</v>
      </c>
      <c r="M42" s="28" t="s">
        <v>35</v>
      </c>
      <c r="N42" s="28"/>
      <c r="O42" s="28" t="s">
        <v>36</v>
      </c>
      <c r="P42" s="28" t="s">
        <v>37</v>
      </c>
      <c r="Q42" s="28" t="s">
        <v>38</v>
      </c>
      <c r="R42" s="24" t="s">
        <v>73</v>
      </c>
      <c r="S42" s="28" t="s">
        <v>40</v>
      </c>
      <c r="T42" s="11" t="s">
        <v>147</v>
      </c>
      <c r="U42" s="17">
        <v>0.3101</v>
      </c>
      <c r="V42" s="42"/>
      <c r="W42" s="16" t="s">
        <v>136</v>
      </c>
      <c r="X42" s="19" t="s">
        <v>137</v>
      </c>
      <c r="Y42" s="24" t="s">
        <v>42</v>
      </c>
      <c r="Z42" s="15"/>
    </row>
    <row r="43" s="1" customFormat="1" ht="45" spans="1:26">
      <c r="A43" s="10">
        <v>39</v>
      </c>
      <c r="B43" s="11" t="s">
        <v>174</v>
      </c>
      <c r="C43" s="11" t="s">
        <v>175</v>
      </c>
      <c r="D43" s="21">
        <v>79</v>
      </c>
      <c r="E43" s="26" t="s">
        <v>176</v>
      </c>
      <c r="F43" s="27">
        <v>15</v>
      </c>
      <c r="G43" s="15" t="s">
        <v>32</v>
      </c>
      <c r="H43" s="10">
        <v>2023</v>
      </c>
      <c r="I43" s="21">
        <v>79</v>
      </c>
      <c r="J43" s="21">
        <v>79</v>
      </c>
      <c r="K43" s="29" t="s">
        <v>177</v>
      </c>
      <c r="L43" s="28" t="s">
        <v>178</v>
      </c>
      <c r="M43" s="28" t="s">
        <v>35</v>
      </c>
      <c r="N43" s="32"/>
      <c r="O43" s="33" t="s">
        <v>36</v>
      </c>
      <c r="P43" s="34" t="s">
        <v>37</v>
      </c>
      <c r="Q43" s="34" t="s">
        <v>38</v>
      </c>
      <c r="R43" s="16" t="s">
        <v>39</v>
      </c>
      <c r="S43" s="26" t="s">
        <v>40</v>
      </c>
      <c r="T43" s="26" t="s">
        <v>174</v>
      </c>
      <c r="U43" s="21">
        <f t="shared" ref="U43:U56" si="2">I43</f>
        <v>79</v>
      </c>
      <c r="V43" s="28"/>
      <c r="W43" s="26" t="s">
        <v>178</v>
      </c>
      <c r="X43" s="15" t="s">
        <v>179</v>
      </c>
      <c r="Y43" s="46" t="s">
        <v>42</v>
      </c>
      <c r="Z43" s="29"/>
    </row>
    <row r="44" s="1" customFormat="1" ht="45" spans="1:26">
      <c r="A44" s="10">
        <v>40</v>
      </c>
      <c r="B44" s="11" t="s">
        <v>180</v>
      </c>
      <c r="C44" s="11" t="s">
        <v>181</v>
      </c>
      <c r="D44" s="21">
        <v>69</v>
      </c>
      <c r="E44" s="26" t="s">
        <v>182</v>
      </c>
      <c r="F44" s="10">
        <v>9</v>
      </c>
      <c r="G44" s="28" t="s">
        <v>32</v>
      </c>
      <c r="H44" s="10">
        <v>2023</v>
      </c>
      <c r="I44" s="35">
        <v>69</v>
      </c>
      <c r="J44" s="35">
        <v>69</v>
      </c>
      <c r="K44" s="29" t="s">
        <v>183</v>
      </c>
      <c r="L44" s="28" t="s">
        <v>178</v>
      </c>
      <c r="M44" s="28" t="s">
        <v>35</v>
      </c>
      <c r="N44" s="28"/>
      <c r="O44" s="33" t="s">
        <v>36</v>
      </c>
      <c r="P44" s="34" t="s">
        <v>37</v>
      </c>
      <c r="Q44" s="34" t="s">
        <v>38</v>
      </c>
      <c r="R44" s="16" t="s">
        <v>39</v>
      </c>
      <c r="S44" s="26" t="s">
        <v>40</v>
      </c>
      <c r="T44" s="26" t="s">
        <v>180</v>
      </c>
      <c r="U44" s="35">
        <f t="shared" si="2"/>
        <v>69</v>
      </c>
      <c r="V44" s="28"/>
      <c r="W44" s="26" t="s">
        <v>178</v>
      </c>
      <c r="X44" s="15" t="s">
        <v>179</v>
      </c>
      <c r="Y44" s="46" t="s">
        <v>42</v>
      </c>
      <c r="Z44" s="32"/>
    </row>
    <row r="45" s="1" customFormat="1" ht="45" spans="1:26">
      <c r="A45" s="10">
        <v>41</v>
      </c>
      <c r="B45" s="11" t="s">
        <v>184</v>
      </c>
      <c r="C45" s="11" t="s">
        <v>185</v>
      </c>
      <c r="D45" s="12">
        <v>57.0454</v>
      </c>
      <c r="E45" s="26" t="s">
        <v>186</v>
      </c>
      <c r="F45" s="10">
        <v>7</v>
      </c>
      <c r="G45" s="28" t="s">
        <v>32</v>
      </c>
      <c r="H45" s="10">
        <v>2023</v>
      </c>
      <c r="I45" s="12">
        <v>57.0454</v>
      </c>
      <c r="J45" s="12">
        <v>57.0454</v>
      </c>
      <c r="K45" s="28" t="s">
        <v>187</v>
      </c>
      <c r="L45" s="28" t="s">
        <v>178</v>
      </c>
      <c r="M45" s="28" t="s">
        <v>35</v>
      </c>
      <c r="N45" s="28"/>
      <c r="O45" s="33" t="s">
        <v>36</v>
      </c>
      <c r="P45" s="34" t="s">
        <v>37</v>
      </c>
      <c r="Q45" s="34" t="s">
        <v>38</v>
      </c>
      <c r="R45" s="16" t="s">
        <v>39</v>
      </c>
      <c r="S45" s="26" t="s">
        <v>40</v>
      </c>
      <c r="T45" s="26" t="s">
        <v>184</v>
      </c>
      <c r="U45" s="12">
        <f t="shared" si="2"/>
        <v>57.0454</v>
      </c>
      <c r="V45" s="28"/>
      <c r="W45" s="26" t="s">
        <v>178</v>
      </c>
      <c r="X45" s="15" t="s">
        <v>179</v>
      </c>
      <c r="Y45" s="46" t="s">
        <v>42</v>
      </c>
      <c r="Z45" s="32"/>
    </row>
    <row r="46" s="1" customFormat="1" ht="45" spans="1:26">
      <c r="A46" s="10">
        <v>42</v>
      </c>
      <c r="B46" s="11" t="s">
        <v>188</v>
      </c>
      <c r="C46" s="11" t="s">
        <v>189</v>
      </c>
      <c r="D46" s="12">
        <v>16.7781</v>
      </c>
      <c r="E46" s="29" t="s">
        <v>190</v>
      </c>
      <c r="F46" s="10">
        <v>0.4774</v>
      </c>
      <c r="G46" s="28" t="s">
        <v>72</v>
      </c>
      <c r="H46" s="10">
        <v>2023</v>
      </c>
      <c r="I46" s="12">
        <v>16.7781</v>
      </c>
      <c r="J46" s="12">
        <v>16.7781</v>
      </c>
      <c r="K46" s="28" t="s">
        <v>191</v>
      </c>
      <c r="L46" s="28" t="s">
        <v>178</v>
      </c>
      <c r="M46" s="28" t="s">
        <v>35</v>
      </c>
      <c r="N46" s="28"/>
      <c r="O46" s="33" t="s">
        <v>36</v>
      </c>
      <c r="P46" s="34" t="s">
        <v>37</v>
      </c>
      <c r="Q46" s="34" t="s">
        <v>38</v>
      </c>
      <c r="R46" s="28" t="s">
        <v>73</v>
      </c>
      <c r="S46" s="26" t="s">
        <v>40</v>
      </c>
      <c r="T46" s="26" t="s">
        <v>188</v>
      </c>
      <c r="U46" s="12">
        <f t="shared" si="2"/>
        <v>16.7781</v>
      </c>
      <c r="V46" s="28"/>
      <c r="W46" s="26" t="s">
        <v>178</v>
      </c>
      <c r="X46" s="15" t="s">
        <v>179</v>
      </c>
      <c r="Y46" s="46" t="s">
        <v>42</v>
      </c>
      <c r="Z46" s="32"/>
    </row>
    <row r="47" s="1" customFormat="1" ht="45" spans="1:26">
      <c r="A47" s="10">
        <v>43</v>
      </c>
      <c r="B47" s="11" t="s">
        <v>192</v>
      </c>
      <c r="C47" s="11" t="s">
        <v>193</v>
      </c>
      <c r="D47" s="12">
        <v>8.389</v>
      </c>
      <c r="E47" s="29" t="s">
        <v>194</v>
      </c>
      <c r="F47" s="10">
        <v>0.3073</v>
      </c>
      <c r="G47" s="28" t="s">
        <v>72</v>
      </c>
      <c r="H47" s="10">
        <v>2023</v>
      </c>
      <c r="I47" s="36">
        <v>8.389</v>
      </c>
      <c r="J47" s="36">
        <v>8.389</v>
      </c>
      <c r="K47" s="28" t="s">
        <v>195</v>
      </c>
      <c r="L47" s="28" t="s">
        <v>178</v>
      </c>
      <c r="M47" s="28" t="s">
        <v>35</v>
      </c>
      <c r="N47" s="28"/>
      <c r="O47" s="33" t="s">
        <v>36</v>
      </c>
      <c r="P47" s="34" t="s">
        <v>37</v>
      </c>
      <c r="Q47" s="34" t="s">
        <v>38</v>
      </c>
      <c r="R47" s="28" t="s">
        <v>73</v>
      </c>
      <c r="S47" s="26" t="s">
        <v>40</v>
      </c>
      <c r="T47" s="26" t="s">
        <v>192</v>
      </c>
      <c r="U47" s="36">
        <f t="shared" si="2"/>
        <v>8.389</v>
      </c>
      <c r="V47" s="28"/>
      <c r="W47" s="26" t="s">
        <v>178</v>
      </c>
      <c r="X47" s="15" t="s">
        <v>179</v>
      </c>
      <c r="Y47" s="46" t="s">
        <v>42</v>
      </c>
      <c r="Z47" s="32"/>
    </row>
    <row r="48" s="1" customFormat="1" ht="45" spans="1:26">
      <c r="A48" s="10">
        <v>44</v>
      </c>
      <c r="B48" s="11" t="s">
        <v>196</v>
      </c>
      <c r="C48" s="11" t="s">
        <v>197</v>
      </c>
      <c r="D48" s="12">
        <v>13.4224</v>
      </c>
      <c r="E48" s="28" t="s">
        <v>198</v>
      </c>
      <c r="F48" s="10">
        <v>0.1296</v>
      </c>
      <c r="G48" s="28" t="s">
        <v>72</v>
      </c>
      <c r="H48" s="10">
        <v>2023</v>
      </c>
      <c r="I48" s="36">
        <v>13.4224</v>
      </c>
      <c r="J48" s="36">
        <v>13.4224</v>
      </c>
      <c r="K48" s="28" t="s">
        <v>199</v>
      </c>
      <c r="L48" s="28" t="s">
        <v>178</v>
      </c>
      <c r="M48" s="28" t="s">
        <v>35</v>
      </c>
      <c r="N48" s="28"/>
      <c r="O48" s="33" t="s">
        <v>36</v>
      </c>
      <c r="P48" s="34" t="s">
        <v>37</v>
      </c>
      <c r="Q48" s="34" t="s">
        <v>38</v>
      </c>
      <c r="R48" s="28" t="s">
        <v>73</v>
      </c>
      <c r="S48" s="26" t="s">
        <v>40</v>
      </c>
      <c r="T48" s="26" t="s">
        <v>196</v>
      </c>
      <c r="U48" s="36">
        <f t="shared" si="2"/>
        <v>13.4224</v>
      </c>
      <c r="V48" s="28"/>
      <c r="W48" s="26" t="s">
        <v>178</v>
      </c>
      <c r="X48" s="15" t="s">
        <v>179</v>
      </c>
      <c r="Y48" s="46" t="s">
        <v>42</v>
      </c>
      <c r="Z48" s="32"/>
    </row>
    <row r="49" s="1" customFormat="1" ht="45" spans="1:26">
      <c r="A49" s="10">
        <v>45</v>
      </c>
      <c r="B49" s="11" t="s">
        <v>174</v>
      </c>
      <c r="C49" s="11" t="s">
        <v>200</v>
      </c>
      <c r="D49" s="12">
        <v>18.3651</v>
      </c>
      <c r="E49" s="28" t="s">
        <v>85</v>
      </c>
      <c r="F49" s="14">
        <v>62</v>
      </c>
      <c r="G49" s="16" t="s">
        <v>32</v>
      </c>
      <c r="H49" s="10">
        <v>2023</v>
      </c>
      <c r="I49" s="37">
        <v>18.3651</v>
      </c>
      <c r="J49" s="38"/>
      <c r="K49" s="28" t="s">
        <v>177</v>
      </c>
      <c r="L49" s="28" t="s">
        <v>178</v>
      </c>
      <c r="M49" s="28" t="s">
        <v>156</v>
      </c>
      <c r="N49" s="28" t="s">
        <v>157</v>
      </c>
      <c r="O49" s="33" t="s">
        <v>36</v>
      </c>
      <c r="P49" s="34" t="s">
        <v>37</v>
      </c>
      <c r="Q49" s="34" t="s">
        <v>38</v>
      </c>
      <c r="R49" s="16" t="s">
        <v>86</v>
      </c>
      <c r="S49" s="26" t="s">
        <v>40</v>
      </c>
      <c r="T49" s="26" t="s">
        <v>174</v>
      </c>
      <c r="U49" s="37">
        <f t="shared" si="2"/>
        <v>18.3651</v>
      </c>
      <c r="V49" s="28"/>
      <c r="W49" s="26" t="s">
        <v>178</v>
      </c>
      <c r="X49" s="15" t="s">
        <v>179</v>
      </c>
      <c r="Y49" s="46" t="s">
        <v>42</v>
      </c>
      <c r="Z49" s="32"/>
    </row>
    <row r="50" s="1" customFormat="1" ht="45" spans="1:26">
      <c r="A50" s="10">
        <v>46</v>
      </c>
      <c r="B50" s="11" t="s">
        <v>201</v>
      </c>
      <c r="C50" s="11" t="s">
        <v>202</v>
      </c>
      <c r="D50" s="12">
        <v>41.3077</v>
      </c>
      <c r="E50" s="30" t="s">
        <v>203</v>
      </c>
      <c r="F50" s="27">
        <v>13</v>
      </c>
      <c r="G50" s="30" t="s">
        <v>32</v>
      </c>
      <c r="H50" s="10">
        <v>2023</v>
      </c>
      <c r="I50" s="38">
        <v>41.3077</v>
      </c>
      <c r="J50" s="38">
        <v>41.3077</v>
      </c>
      <c r="K50" s="30" t="s">
        <v>204</v>
      </c>
      <c r="L50" s="30" t="s">
        <v>205</v>
      </c>
      <c r="M50" s="30" t="s">
        <v>35</v>
      </c>
      <c r="N50" s="32"/>
      <c r="O50" s="30" t="s">
        <v>36</v>
      </c>
      <c r="P50" s="30" t="s">
        <v>37</v>
      </c>
      <c r="Q50" s="30" t="s">
        <v>38</v>
      </c>
      <c r="R50" s="30" t="s">
        <v>39</v>
      </c>
      <c r="S50" s="30" t="s">
        <v>40</v>
      </c>
      <c r="T50" s="30" t="s">
        <v>201</v>
      </c>
      <c r="U50" s="38">
        <f t="shared" si="2"/>
        <v>41.3077</v>
      </c>
      <c r="V50" s="28"/>
      <c r="W50" s="30" t="s">
        <v>205</v>
      </c>
      <c r="X50" s="30" t="s">
        <v>206</v>
      </c>
      <c r="Y50" s="30" t="s">
        <v>42</v>
      </c>
      <c r="Z50" s="29"/>
    </row>
    <row r="51" s="1" customFormat="1" ht="45" spans="1:26">
      <c r="A51" s="10">
        <v>47</v>
      </c>
      <c r="B51" s="11" t="s">
        <v>207</v>
      </c>
      <c r="C51" s="11" t="s">
        <v>208</v>
      </c>
      <c r="D51" s="12">
        <v>64.9122</v>
      </c>
      <c r="E51" s="30" t="s">
        <v>209</v>
      </c>
      <c r="F51" s="10">
        <v>10</v>
      </c>
      <c r="G51" s="30" t="s">
        <v>32</v>
      </c>
      <c r="H51" s="10">
        <v>2023</v>
      </c>
      <c r="I51" s="38">
        <v>64.9122</v>
      </c>
      <c r="J51" s="38">
        <v>64.9122</v>
      </c>
      <c r="K51" s="30" t="s">
        <v>210</v>
      </c>
      <c r="L51" s="30" t="s">
        <v>205</v>
      </c>
      <c r="M51" s="30" t="s">
        <v>35</v>
      </c>
      <c r="N51" s="28"/>
      <c r="O51" s="30" t="s">
        <v>36</v>
      </c>
      <c r="P51" s="30" t="s">
        <v>37</v>
      </c>
      <c r="Q51" s="30" t="s">
        <v>38</v>
      </c>
      <c r="R51" s="30" t="s">
        <v>39</v>
      </c>
      <c r="S51" s="30" t="s">
        <v>40</v>
      </c>
      <c r="T51" s="30" t="s">
        <v>207</v>
      </c>
      <c r="U51" s="38">
        <f t="shared" si="2"/>
        <v>64.9122</v>
      </c>
      <c r="V51" s="28"/>
      <c r="W51" s="30" t="s">
        <v>205</v>
      </c>
      <c r="X51" s="30" t="s">
        <v>206</v>
      </c>
      <c r="Y51" s="30" t="s">
        <v>42</v>
      </c>
      <c r="Z51" s="32"/>
    </row>
    <row r="52" s="1" customFormat="1" ht="45" spans="1:26">
      <c r="A52" s="10">
        <v>48</v>
      </c>
      <c r="B52" s="11" t="s">
        <v>211</v>
      </c>
      <c r="C52" s="11" t="s">
        <v>212</v>
      </c>
      <c r="D52" s="12">
        <v>39.3407</v>
      </c>
      <c r="E52" s="30" t="s">
        <v>213</v>
      </c>
      <c r="F52" s="10">
        <v>12</v>
      </c>
      <c r="G52" s="30" t="s">
        <v>32</v>
      </c>
      <c r="H52" s="10">
        <v>2023</v>
      </c>
      <c r="I52" s="38">
        <v>39.3407</v>
      </c>
      <c r="J52" s="38">
        <v>39.3407</v>
      </c>
      <c r="K52" s="30" t="s">
        <v>214</v>
      </c>
      <c r="L52" s="30" t="s">
        <v>205</v>
      </c>
      <c r="M52" s="30" t="s">
        <v>35</v>
      </c>
      <c r="N52" s="28"/>
      <c r="O52" s="30" t="s">
        <v>36</v>
      </c>
      <c r="P52" s="30" t="s">
        <v>37</v>
      </c>
      <c r="Q52" s="30" t="s">
        <v>38</v>
      </c>
      <c r="R52" s="30" t="s">
        <v>39</v>
      </c>
      <c r="S52" s="30" t="s">
        <v>40</v>
      </c>
      <c r="T52" s="30" t="s">
        <v>211</v>
      </c>
      <c r="U52" s="38">
        <f t="shared" si="2"/>
        <v>39.3407</v>
      </c>
      <c r="V52" s="28"/>
      <c r="W52" s="30" t="s">
        <v>205</v>
      </c>
      <c r="X52" s="30" t="s">
        <v>206</v>
      </c>
      <c r="Y52" s="30" t="s">
        <v>42</v>
      </c>
      <c r="Z52" s="32"/>
    </row>
    <row r="53" s="1" customFormat="1" ht="45" spans="1:26">
      <c r="A53" s="10">
        <v>49</v>
      </c>
      <c r="B53" s="11" t="s">
        <v>215</v>
      </c>
      <c r="C53" s="11" t="s">
        <v>216</v>
      </c>
      <c r="D53" s="12">
        <v>31.0667</v>
      </c>
      <c r="E53" s="30" t="s">
        <v>217</v>
      </c>
      <c r="F53" s="10">
        <v>13</v>
      </c>
      <c r="G53" s="30" t="s">
        <v>32</v>
      </c>
      <c r="H53" s="10">
        <v>2023</v>
      </c>
      <c r="I53" s="38">
        <v>31.0667</v>
      </c>
      <c r="J53" s="38">
        <v>31.0667</v>
      </c>
      <c r="K53" s="30" t="s">
        <v>218</v>
      </c>
      <c r="L53" s="30" t="s">
        <v>205</v>
      </c>
      <c r="M53" s="30" t="s">
        <v>35</v>
      </c>
      <c r="N53" s="28"/>
      <c r="O53" s="30" t="s">
        <v>36</v>
      </c>
      <c r="P53" s="30" t="s">
        <v>37</v>
      </c>
      <c r="Q53" s="30" t="s">
        <v>38</v>
      </c>
      <c r="R53" s="30" t="s">
        <v>39</v>
      </c>
      <c r="S53" s="30" t="s">
        <v>40</v>
      </c>
      <c r="T53" s="30" t="s">
        <v>215</v>
      </c>
      <c r="U53" s="38">
        <f t="shared" si="2"/>
        <v>31.0667</v>
      </c>
      <c r="V53" s="28"/>
      <c r="W53" s="30" t="s">
        <v>205</v>
      </c>
      <c r="X53" s="30" t="s">
        <v>206</v>
      </c>
      <c r="Y53" s="30" t="s">
        <v>42</v>
      </c>
      <c r="Z53" s="32"/>
    </row>
    <row r="54" s="1" customFormat="1" ht="45" spans="1:26">
      <c r="A54" s="10">
        <v>50</v>
      </c>
      <c r="B54" s="11" t="s">
        <v>219</v>
      </c>
      <c r="C54" s="11" t="s">
        <v>220</v>
      </c>
      <c r="D54" s="12">
        <v>31.0667</v>
      </c>
      <c r="E54" s="30" t="s">
        <v>221</v>
      </c>
      <c r="F54" s="10">
        <v>5</v>
      </c>
      <c r="G54" s="30" t="s">
        <v>32</v>
      </c>
      <c r="H54" s="10">
        <v>2023</v>
      </c>
      <c r="I54" s="38">
        <v>31.0667</v>
      </c>
      <c r="J54" s="38">
        <v>31.0667</v>
      </c>
      <c r="K54" s="30" t="s">
        <v>222</v>
      </c>
      <c r="L54" s="30" t="s">
        <v>205</v>
      </c>
      <c r="M54" s="30" t="s">
        <v>35</v>
      </c>
      <c r="N54" s="28"/>
      <c r="O54" s="30" t="s">
        <v>36</v>
      </c>
      <c r="P54" s="30" t="s">
        <v>37</v>
      </c>
      <c r="Q54" s="30" t="s">
        <v>38</v>
      </c>
      <c r="R54" s="30" t="s">
        <v>39</v>
      </c>
      <c r="S54" s="30" t="s">
        <v>40</v>
      </c>
      <c r="T54" s="30" t="s">
        <v>219</v>
      </c>
      <c r="U54" s="38">
        <f t="shared" si="2"/>
        <v>31.0667</v>
      </c>
      <c r="V54" s="28"/>
      <c r="W54" s="30" t="s">
        <v>205</v>
      </c>
      <c r="X54" s="30" t="s">
        <v>206</v>
      </c>
      <c r="Y54" s="30" t="s">
        <v>42</v>
      </c>
      <c r="Z54" s="32"/>
    </row>
    <row r="55" s="1" customFormat="1" ht="45" spans="1:26">
      <c r="A55" s="10">
        <v>51</v>
      </c>
      <c r="B55" s="11" t="s">
        <v>223</v>
      </c>
      <c r="C55" s="11" t="s">
        <v>224</v>
      </c>
      <c r="D55" s="12">
        <v>8.7816</v>
      </c>
      <c r="E55" s="30" t="s">
        <v>225</v>
      </c>
      <c r="F55" s="10">
        <v>8</v>
      </c>
      <c r="G55" s="30" t="s">
        <v>32</v>
      </c>
      <c r="H55" s="10">
        <v>2023</v>
      </c>
      <c r="I55" s="38">
        <v>8.7816</v>
      </c>
      <c r="J55" s="38">
        <v>8.7816</v>
      </c>
      <c r="K55" s="30" t="s">
        <v>226</v>
      </c>
      <c r="L55" s="30" t="s">
        <v>205</v>
      </c>
      <c r="M55" s="30" t="s">
        <v>35</v>
      </c>
      <c r="N55" s="28"/>
      <c r="O55" s="30" t="s">
        <v>36</v>
      </c>
      <c r="P55" s="30" t="s">
        <v>37</v>
      </c>
      <c r="Q55" s="30" t="s">
        <v>38</v>
      </c>
      <c r="R55" s="30" t="s">
        <v>39</v>
      </c>
      <c r="S55" s="30" t="s">
        <v>40</v>
      </c>
      <c r="T55" s="30" t="s">
        <v>223</v>
      </c>
      <c r="U55" s="38">
        <f t="shared" si="2"/>
        <v>8.7816</v>
      </c>
      <c r="V55" s="28"/>
      <c r="W55" s="30" t="s">
        <v>205</v>
      </c>
      <c r="X55" s="30" t="s">
        <v>206</v>
      </c>
      <c r="Y55" s="30" t="s">
        <v>42</v>
      </c>
      <c r="Z55" s="32"/>
    </row>
    <row r="56" s="1" customFormat="1" ht="45" spans="1:26">
      <c r="A56" s="10">
        <v>52</v>
      </c>
      <c r="B56" s="11" t="s">
        <v>227</v>
      </c>
      <c r="C56" s="11" t="s">
        <v>228</v>
      </c>
      <c r="D56" s="12">
        <v>5.5244</v>
      </c>
      <c r="E56" s="30" t="s">
        <v>85</v>
      </c>
      <c r="F56" s="10">
        <v>15</v>
      </c>
      <c r="G56" s="15" t="s">
        <v>32</v>
      </c>
      <c r="H56" s="10">
        <v>2023</v>
      </c>
      <c r="I56" s="38">
        <v>5.5244</v>
      </c>
      <c r="J56" s="12"/>
      <c r="K56" s="30" t="s">
        <v>229</v>
      </c>
      <c r="L56" s="30" t="s">
        <v>205</v>
      </c>
      <c r="M56" s="30" t="s">
        <v>156</v>
      </c>
      <c r="N56" s="28" t="s">
        <v>157</v>
      </c>
      <c r="O56" s="30" t="s">
        <v>36</v>
      </c>
      <c r="P56" s="30" t="s">
        <v>37</v>
      </c>
      <c r="Q56" s="30" t="s">
        <v>38</v>
      </c>
      <c r="R56" s="30" t="s">
        <v>86</v>
      </c>
      <c r="S56" s="30" t="s">
        <v>40</v>
      </c>
      <c r="T56" s="30" t="s">
        <v>227</v>
      </c>
      <c r="U56" s="38">
        <f t="shared" si="2"/>
        <v>5.5244</v>
      </c>
      <c r="V56" s="28"/>
      <c r="W56" s="30" t="s">
        <v>205</v>
      </c>
      <c r="X56" s="30" t="s">
        <v>206</v>
      </c>
      <c r="Y56" s="30" t="s">
        <v>42</v>
      </c>
      <c r="Z56" s="32"/>
    </row>
    <row r="57" ht="28" customHeight="1"/>
  </sheetData>
  <autoFilter ref="A4:Z56">
    <filterColumn colId="2">
      <customFilters>
        <customFilter operator="equal" val="海口市琼山区大坡镇2022年市级财政衔接推进乡村振兴补助资金项目质保金"/>
        <customFilter operator="equal" val="海口市琼山区旧州镇2021年贫困村基础设施建设项目质保金"/>
      </customFilters>
    </filterColumn>
    <extLst/>
  </autoFilter>
  <mergeCells count="3">
    <mergeCell ref="A1:B1"/>
    <mergeCell ref="A2:Z2"/>
    <mergeCell ref="A3:Z3"/>
  </mergeCells>
  <pageMargins left="0.708661417322835" right="0.708661417322835" top="0.748031496062992" bottom="0.748031496062992" header="0.31496062992126" footer="0.31496062992126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2021-02-05T06:45:00Z</dcterms:created>
  <cp:lastPrinted>2021-06-04T00:06:00Z</cp:lastPrinted>
  <dcterms:modified xsi:type="dcterms:W3CDTF">2024-10-24T06:55:26Z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1870FB3B19F6439DA93F424B77B0D781_12</vt:lpwstr>
  </property>
  <property fmtid="{D5CDD505-2E9C-101B-9397-08002B2CF9AE}" pid="3" name="KSOProductBuildVer">
    <vt:lpwstr>2052-11.8.2.12011</vt:lpwstr>
  </property>
</Properties>
</file>