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中央资金1.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<sst xmlns="http://schemas.openxmlformats.org/spreadsheetml/2006/main" count="29" uniqueCount="21">
  <si>
    <t xml:space="preserve">海口市琼山区2024年中央财政衔接推进乡村振兴补助资金（直达资金）分配计划表  </t>
  </si>
  <si>
    <t>分配因素</t>
  </si>
  <si>
    <t>占比</t>
  </si>
  <si>
    <t>甲子镇</t>
  </si>
  <si>
    <t>旧州镇</t>
  </si>
  <si>
    <t>三门坡镇</t>
  </si>
  <si>
    <t>大坡镇</t>
  </si>
  <si>
    <t>云龙镇</t>
  </si>
  <si>
    <t>红旗镇</t>
  </si>
  <si>
    <t>龙塘镇</t>
  </si>
  <si>
    <t>小计</t>
  </si>
  <si>
    <t>备注</t>
  </si>
  <si>
    <t>巩固拓展脱贫攻坚成果同乡村振兴有效衔接重点工作任务的村居（占比33%）</t>
  </si>
  <si>
    <t>村居数量</t>
  </si>
  <si>
    <t>分配资金(万元)</t>
  </si>
  <si>
    <t>脱贫人口的数量（占比42%）</t>
  </si>
  <si>
    <t>人数</t>
  </si>
  <si>
    <t>2023年村集体经济收入低于10万元以下的村庄(占比15%)</t>
  </si>
  <si>
    <t>新型农村集体经济（占比10%）</t>
  </si>
  <si>
    <t>个数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</si>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</sst>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zoomScale="80" zoomScaleNormal="80" workbookViewId="0">
      <selection activeCell="H4" sqref="H4"/>
    </sheetView>
  </sheetViews>
  <sheetFormatPr defaultColWidth="9" defaultRowHeight="13.5"/>
  <cols>
    <col min="1" max="1" width="29.25" customWidth="1"/>
    <col min="2" max="2" width="15.625" customWidth="1"/>
    <col min="3" max="3" width="13.05" customWidth="1"/>
    <col min="4" max="4" width="14.125" customWidth="1"/>
    <col min="5" max="5" width="12.75" customWidth="1"/>
    <col min="6" max="6" width="12.2166666666667" customWidth="1"/>
    <col min="7" max="7" width="14.75" customWidth="1"/>
    <col min="8" max="8" width="14.5" customWidth="1"/>
    <col min="9" max="9" width="11.875" customWidth="1"/>
    <col min="10" max="10" width="12.7666666666667" customWidth="1"/>
    <col min="11" max="11" width="13.125" customWidth="1"/>
    <col min="12" max="12" width="9" style="1" customWidth="1"/>
    <col min="13" max="27" width="9" customWidth="1"/>
  </cols>
  <sheetData>
    <row r="1" ht="7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4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26" t="s">
        <v>11</v>
      </c>
    </row>
    <row r="3" ht="39" customHeight="1" spans="1:11">
      <c r="A3" s="4" t="s">
        <v>12</v>
      </c>
      <c r="B3" s="5" t="s">
        <v>13</v>
      </c>
      <c r="C3" s="6">
        <v>18</v>
      </c>
      <c r="D3" s="6">
        <v>11</v>
      </c>
      <c r="E3" s="6">
        <v>15</v>
      </c>
      <c r="F3" s="6">
        <v>5</v>
      </c>
      <c r="G3" s="6">
        <v>8</v>
      </c>
      <c r="H3" s="6">
        <v>12</v>
      </c>
      <c r="I3" s="6">
        <v>11</v>
      </c>
      <c r="J3" s="27">
        <v>80</v>
      </c>
      <c r="K3" s="26"/>
    </row>
    <row r="4" ht="39" customHeight="1" spans="1:11">
      <c r="A4" s="4"/>
      <c r="B4" s="5" t="s">
        <v>2</v>
      </c>
      <c r="C4" s="7">
        <f>C3/80</f>
        <v>0.225</v>
      </c>
      <c r="D4" s="7">
        <f t="shared" ref="D4:I4" si="0">D3/80</f>
        <v>0.1375</v>
      </c>
      <c r="E4" s="7">
        <f t="shared" si="0"/>
        <v>0.1875</v>
      </c>
      <c r="F4" s="7">
        <f t="shared" si="0"/>
        <v>0.0625</v>
      </c>
      <c r="G4" s="7">
        <f t="shared" si="0"/>
        <v>0.1</v>
      </c>
      <c r="H4" s="7">
        <f t="shared" si="0"/>
        <v>0.15</v>
      </c>
      <c r="I4" s="7">
        <f t="shared" si="0"/>
        <v>0.1375</v>
      </c>
      <c r="J4" s="28">
        <v>1</v>
      </c>
      <c r="K4" s="26"/>
    </row>
    <row r="5" ht="48" customHeight="1" spans="1:11">
      <c r="A5" s="4"/>
      <c r="B5" s="8" t="s">
        <v>14</v>
      </c>
      <c r="C5" s="9">
        <f>C4*830</f>
        <v>186.75</v>
      </c>
      <c r="D5" s="9">
        <f t="shared" ref="D5:I5" si="1">D4*830</f>
        <v>114.125</v>
      </c>
      <c r="E5" s="9">
        <f t="shared" si="1"/>
        <v>155.625</v>
      </c>
      <c r="F5" s="9">
        <f t="shared" si="1"/>
        <v>51.875</v>
      </c>
      <c r="G5" s="9">
        <f t="shared" si="1"/>
        <v>83</v>
      </c>
      <c r="H5" s="9">
        <f t="shared" si="1"/>
        <v>124.5</v>
      </c>
      <c r="I5" s="9">
        <f t="shared" si="1"/>
        <v>114.125</v>
      </c>
      <c r="J5" s="29">
        <v>830</v>
      </c>
      <c r="K5" s="26"/>
    </row>
    <row r="6" ht="39" customHeight="1" spans="1:11">
      <c r="A6" s="10" t="s">
        <v>15</v>
      </c>
      <c r="B6" s="11" t="s">
        <v>16</v>
      </c>
      <c r="C6" s="11">
        <v>3218</v>
      </c>
      <c r="D6" s="11">
        <v>2208</v>
      </c>
      <c r="E6" s="11">
        <v>1225</v>
      </c>
      <c r="F6" s="11">
        <v>121</v>
      </c>
      <c r="G6" s="11">
        <v>349</v>
      </c>
      <c r="H6" s="11">
        <v>689</v>
      </c>
      <c r="I6" s="11">
        <v>806</v>
      </c>
      <c r="J6" s="30">
        <v>8616</v>
      </c>
      <c r="K6" s="26"/>
    </row>
    <row r="7" ht="39" customHeight="1" spans="1:11">
      <c r="A7" s="12"/>
      <c r="B7" s="8" t="s">
        <v>2</v>
      </c>
      <c r="C7" s="13">
        <f>C6/8616</f>
        <v>0.373491179201486</v>
      </c>
      <c r="D7" s="13">
        <f t="shared" ref="D7:I7" si="2">D6/8616</f>
        <v>0.256267409470752</v>
      </c>
      <c r="E7" s="13">
        <f t="shared" si="2"/>
        <v>0.142177344475395</v>
      </c>
      <c r="F7" s="13">
        <f t="shared" si="2"/>
        <v>0.0140436397400186</v>
      </c>
      <c r="G7" s="13">
        <f t="shared" si="2"/>
        <v>0.0405060352831941</v>
      </c>
      <c r="H7" s="13">
        <f t="shared" si="2"/>
        <v>0.0799675023212628</v>
      </c>
      <c r="I7" s="13">
        <f t="shared" si="2"/>
        <v>0.0935468895078923</v>
      </c>
      <c r="J7" s="31">
        <v>1</v>
      </c>
      <c r="K7" s="26"/>
    </row>
    <row r="8" ht="39" customHeight="1" spans="1:11">
      <c r="A8" s="14"/>
      <c r="B8" s="8" t="s">
        <v>14</v>
      </c>
      <c r="C8" s="9">
        <f>C7*1056</f>
        <v>394.406685236769</v>
      </c>
      <c r="D8" s="9">
        <f t="shared" ref="D8:I8" si="3">D7*1056</f>
        <v>270.618384401114</v>
      </c>
      <c r="E8" s="9">
        <f t="shared" si="3"/>
        <v>150.139275766017</v>
      </c>
      <c r="F8" s="9">
        <f t="shared" si="3"/>
        <v>14.8300835654596</v>
      </c>
      <c r="G8" s="9">
        <f t="shared" si="3"/>
        <v>42.774373259053</v>
      </c>
      <c r="H8" s="9">
        <f t="shared" si="3"/>
        <v>84.4456824512535</v>
      </c>
      <c r="I8" s="9">
        <f t="shared" si="3"/>
        <v>98.7855153203343</v>
      </c>
      <c r="J8" s="30">
        <v>1056</v>
      </c>
      <c r="K8" s="26"/>
    </row>
    <row r="9" ht="39" customHeight="1" spans="1:11">
      <c r="A9" s="15" t="s">
        <v>17</v>
      </c>
      <c r="B9" s="8" t="s">
        <v>13</v>
      </c>
      <c r="C9" s="16">
        <v>3</v>
      </c>
      <c r="D9" s="16">
        <v>2</v>
      </c>
      <c r="E9" s="16">
        <v>4</v>
      </c>
      <c r="F9" s="16">
        <v>0</v>
      </c>
      <c r="G9" s="16">
        <v>0</v>
      </c>
      <c r="H9" s="16">
        <v>0</v>
      </c>
      <c r="I9" s="16">
        <v>9</v>
      </c>
      <c r="J9" s="30">
        <v>18</v>
      </c>
      <c r="K9" s="26"/>
    </row>
    <row r="10" ht="39" customHeight="1" spans="1:11">
      <c r="A10" s="17"/>
      <c r="B10" s="8" t="s">
        <v>2</v>
      </c>
      <c r="C10" s="18">
        <f>C9/18</f>
        <v>0.166666666666667</v>
      </c>
      <c r="D10" s="18">
        <f t="shared" ref="D10:I10" si="4">D9/18</f>
        <v>0.111111111111111</v>
      </c>
      <c r="E10" s="18">
        <f t="shared" si="4"/>
        <v>0.222222222222222</v>
      </c>
      <c r="F10" s="18">
        <f t="shared" si="4"/>
        <v>0</v>
      </c>
      <c r="G10" s="18">
        <f t="shared" si="4"/>
        <v>0</v>
      </c>
      <c r="H10" s="18">
        <f t="shared" si="4"/>
        <v>0</v>
      </c>
      <c r="I10" s="18">
        <f t="shared" si="4"/>
        <v>0.5</v>
      </c>
      <c r="J10" s="28">
        <v>1</v>
      </c>
      <c r="K10" s="26"/>
    </row>
    <row r="11" ht="39" customHeight="1" spans="1:11">
      <c r="A11" s="19"/>
      <c r="B11" s="8" t="s">
        <v>14</v>
      </c>
      <c r="C11" s="9">
        <f>C10*380</f>
        <v>63.3333333333333</v>
      </c>
      <c r="D11" s="9">
        <f t="shared" ref="D11:I11" si="5">D10*380</f>
        <v>42.2222222222222</v>
      </c>
      <c r="E11" s="9">
        <f t="shared" si="5"/>
        <v>84.4444444444444</v>
      </c>
      <c r="F11" s="9">
        <f t="shared" si="5"/>
        <v>0</v>
      </c>
      <c r="G11" s="9">
        <f t="shared" si="5"/>
        <v>0</v>
      </c>
      <c r="H11" s="9">
        <f t="shared" si="5"/>
        <v>0</v>
      </c>
      <c r="I11" s="9">
        <f t="shared" si="5"/>
        <v>190</v>
      </c>
      <c r="J11" s="30">
        <v>380</v>
      </c>
      <c r="K11" s="26"/>
    </row>
    <row r="12" ht="39" customHeight="1" spans="1:11">
      <c r="A12" s="12" t="s">
        <v>18</v>
      </c>
      <c r="B12" s="20" t="s">
        <v>19</v>
      </c>
      <c r="C12" s="21">
        <v>1</v>
      </c>
      <c r="D12" s="21">
        <v>2</v>
      </c>
      <c r="E12" s="21">
        <v>2</v>
      </c>
      <c r="F12" s="21">
        <v>0</v>
      </c>
      <c r="G12" s="11">
        <v>0</v>
      </c>
      <c r="H12" s="11">
        <v>0</v>
      </c>
      <c r="I12" s="21">
        <v>0</v>
      </c>
      <c r="J12" s="32">
        <v>5</v>
      </c>
      <c r="K12" s="26"/>
    </row>
    <row r="13" ht="39" customHeight="1" spans="1:11">
      <c r="A13" s="12"/>
      <c r="B13" s="8" t="s">
        <v>2</v>
      </c>
      <c r="C13" s="18">
        <f>C12/5</f>
        <v>0.2</v>
      </c>
      <c r="D13" s="18">
        <f t="shared" ref="D13:J13" si="6">D12/5</f>
        <v>0.4</v>
      </c>
      <c r="E13" s="18">
        <f t="shared" si="6"/>
        <v>0.4</v>
      </c>
      <c r="F13" s="18">
        <f t="shared" si="6"/>
        <v>0</v>
      </c>
      <c r="G13" s="18">
        <f t="shared" si="6"/>
        <v>0</v>
      </c>
      <c r="H13" s="18">
        <f t="shared" si="6"/>
        <v>0</v>
      </c>
      <c r="I13" s="18">
        <f t="shared" si="6"/>
        <v>0</v>
      </c>
      <c r="J13" s="18">
        <f t="shared" si="6"/>
        <v>1</v>
      </c>
      <c r="K13" s="26"/>
    </row>
    <row r="14" ht="39" customHeight="1" spans="1:13">
      <c r="A14" s="14"/>
      <c r="B14" s="8" t="s">
        <v>14</v>
      </c>
      <c r="C14" s="22">
        <f>C12*50</f>
        <v>50</v>
      </c>
      <c r="D14" s="22">
        <f>D12*50</f>
        <v>100</v>
      </c>
      <c r="E14" s="22">
        <f>E12*50</f>
        <v>100</v>
      </c>
      <c r="F14" s="22">
        <f>F12*50</f>
        <v>0</v>
      </c>
      <c r="G14" s="22">
        <f>G12*50</f>
        <v>0</v>
      </c>
      <c r="H14" s="23">
        <v>0</v>
      </c>
      <c r="I14" s="22">
        <v>0</v>
      </c>
      <c r="J14" s="30">
        <v>250</v>
      </c>
      <c r="K14" s="26"/>
      <c r="M14" s="1"/>
    </row>
    <row r="15" ht="42" customHeight="1" spans="1:13">
      <c r="A15" s="24" t="s">
        <v>20</v>
      </c>
      <c r="B15" s="24"/>
      <c r="C15" s="25">
        <v>694</v>
      </c>
      <c r="D15" s="25">
        <v>527</v>
      </c>
      <c r="E15" s="25">
        <v>490</v>
      </c>
      <c r="F15" s="25">
        <v>67</v>
      </c>
      <c r="G15" s="25">
        <v>126</v>
      </c>
      <c r="H15" s="25">
        <v>209</v>
      </c>
      <c r="I15" s="25">
        <v>403</v>
      </c>
      <c r="J15" s="24">
        <v>2516</v>
      </c>
      <c r="K15" s="33"/>
      <c r="M15" s="1"/>
    </row>
    <row r="16" ht="30" customHeight="1" spans="3:13">
      <c r="C16" s="1"/>
      <c r="D16" s="1"/>
      <c r="E16" s="1"/>
      <c r="F16" s="1"/>
      <c r="G16" s="1"/>
      <c r="H16" s="1"/>
      <c r="I16" s="1"/>
      <c r="M16" s="1"/>
    </row>
  </sheetData>
  <mergeCells count="5">
    <mergeCell ref="A1:K1"/>
    <mergeCell ref="A3:A5"/>
    <mergeCell ref="A6:A8"/>
    <mergeCell ref="A9:A11"/>
    <mergeCell ref="A12:A14"/>
  </mergeCells>
  <pageMargins left="0.7" right="0.7" top="0.75" bottom="0.75" header="0.3" footer="0.3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中央资金1.8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N次方</cp:lastModifiedBy>
  <dcterms:created xsi:type="dcterms:W3CDTF">2023-05-12T11:15:00Z</dcterms:created>
  <dcterms:modified xsi:type="dcterms:W3CDTF">2024-01-08T06:49:15Z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